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7235" windowHeight="8985"/>
  </bookViews>
  <sheets>
    <sheet name="Principais Produtos" sheetId="3" r:id="rId1"/>
    <sheet name="Principais Produtos Original" sheetId="1" r:id="rId2"/>
    <sheet name="NCM" sheetId="2" r:id="rId3"/>
  </sheets>
  <calcPr calcId="125725"/>
</workbook>
</file>

<file path=xl/calcChain.xml><?xml version="1.0" encoding="utf-8"?>
<calcChain xmlns="http://schemas.openxmlformats.org/spreadsheetml/2006/main">
  <c r="I23" i="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K23"/>
  <c r="F23"/>
  <c r="K22"/>
  <c r="F22"/>
  <c r="K21"/>
  <c r="F21"/>
  <c r="K20"/>
  <c r="F20"/>
  <c r="K19"/>
  <c r="F19"/>
  <c r="K18"/>
  <c r="F18"/>
  <c r="K17"/>
  <c r="F17"/>
  <c r="K16"/>
  <c r="F16"/>
  <c r="K15"/>
  <c r="F15"/>
  <c r="K14"/>
  <c r="F14"/>
  <c r="K13"/>
  <c r="F13"/>
  <c r="K12"/>
  <c r="F12"/>
  <c r="K11"/>
  <c r="F11"/>
  <c r="K10"/>
  <c r="F10"/>
  <c r="K9"/>
  <c r="F9"/>
  <c r="K8"/>
  <c r="F8"/>
  <c r="K7"/>
  <c r="F7"/>
  <c r="K6"/>
  <c r="F6"/>
  <c r="K5"/>
  <c r="F5"/>
  <c r="K4"/>
  <c r="F4"/>
  <c r="K5" i="1"/>
  <c r="K6"/>
  <c r="K7"/>
  <c r="K8"/>
  <c r="K9"/>
  <c r="K10"/>
  <c r="K11"/>
  <c r="K12"/>
  <c r="K13"/>
  <c r="K14"/>
  <c r="K15"/>
  <c r="K16"/>
  <c r="K17"/>
  <c r="K18"/>
  <c r="K19"/>
  <c r="K20"/>
  <c r="K21"/>
  <c r="K22"/>
  <c r="K23"/>
  <c r="K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4"/>
  <c r="D25" i="2"/>
</calcChain>
</file>

<file path=xl/sharedStrings.xml><?xml version="1.0" encoding="utf-8"?>
<sst xmlns="http://schemas.openxmlformats.org/spreadsheetml/2006/main" count="305" uniqueCount="132">
  <si>
    <t>País</t>
  </si>
  <si>
    <t>Expo</t>
  </si>
  <si>
    <t>IMPO</t>
  </si>
  <si>
    <t>Peru</t>
  </si>
  <si>
    <t>MINERALES, ESCORIAS Y CENIZAS</t>
  </si>
  <si>
    <t>COMBUSTIBLES MINERALES, ACEITES MINERALES Y PRODUCTOS DE SU DESTILACION; MATERIAS BITUMINOSAS; CERAS MINERALES.</t>
  </si>
  <si>
    <t>CEREALES</t>
  </si>
  <si>
    <t>RESIDUOS Y DESPERDICIOS DE LAS INDUSTRIAS ALIMENTARIAS; ALIMENTOS PREPARADOS PARA ANIMALES.</t>
  </si>
  <si>
    <t>FUNDICION, HIERRO Y ACERO</t>
  </si>
  <si>
    <t>SAL; AZUFRE; TIERRAS Y PIEDRAS; YESOS, CALES Y CEMENTOS.</t>
  </si>
  <si>
    <t>ABONOS</t>
  </si>
  <si>
    <t>Bolívia</t>
  </si>
  <si>
    <t>VEHICULOS AUTOMOVILES, TRACTORES, CICLOS Y DEMAS VEHICULOS TERRESTRES, SUS PARTES Y ACCESORIOS.</t>
  </si>
  <si>
    <t>Paraguai</t>
  </si>
  <si>
    <t>SEMENTES E FRUTOS OLEAGINOSOS,GRAOS,SEMENTES,ETC.</t>
  </si>
  <si>
    <t>COMBUSTIVEIS MINERAIS,OLEOS MINERAIS,ETC.CERAS MINERAIS</t>
  </si>
  <si>
    <t>CEREAIS</t>
  </si>
  <si>
    <t>ADUBOS OU FERTILIZANTES</t>
  </si>
  <si>
    <t>RESIDUOS E DESPERDICIOS DAS INDUSTRIAS ALIMENTARES,ETC.</t>
  </si>
  <si>
    <t>SAL,ENXOFRE,TERRAS E PEDRAS,GESSO,CAL E CIMENTO</t>
  </si>
  <si>
    <t>Uruguai</t>
  </si>
  <si>
    <t>MADEIRA,CARVAO VEGETAL E OBRAS DE MADEIRA</t>
  </si>
  <si>
    <t>Argentina</t>
  </si>
  <si>
    <t>MINERIOS,ESCORIAS E CINZAS</t>
  </si>
  <si>
    <t>Chile</t>
  </si>
  <si>
    <t>MADERA, CARBON VEGETAL Y MANUFACTURAS DE MADERA</t>
  </si>
  <si>
    <t>PRODUCTOS QUIMICOS INORGANICOS; COMPUESTOS INORGANICOS U ORGANICOS DE LOS METALES PRECIOSOS, DE LOS ELEMENTOS RADIACTIVOS. DE LOS METALES DE LAS TIERRAS RARAS O DE ISàTOPOS.</t>
  </si>
  <si>
    <t>NCM</t>
  </si>
  <si>
    <t>Descrição</t>
  </si>
  <si>
    <t>Vol [kg]</t>
  </si>
  <si>
    <t>Percentual</t>
  </si>
  <si>
    <t>Cap NCM</t>
  </si>
  <si>
    <t>Descr Cap NCM</t>
  </si>
  <si>
    <t>Agrupamento</t>
  </si>
  <si>
    <t>COD_CARGA</t>
  </si>
  <si>
    <t>ANIMAIS VIVOS</t>
  </si>
  <si>
    <t>CARGA GERAL</t>
  </si>
  <si>
    <t>CARNES E MIUDEZAS,COMESTIVEIS</t>
  </si>
  <si>
    <t>PEIXES E CRUSTACEOS,MOLUSCOS E OUTS.INVERTEBR.AQUATICOS</t>
  </si>
  <si>
    <t>LEITE E LATICINIOS,OVOS DE AVES,MEL NATURAL,ETC.</t>
  </si>
  <si>
    <t>OUTROS PRODUTOS DE ORIGEM ANIMAL</t>
  </si>
  <si>
    <t>PLANTAS VIVAS E PRODUTOS DE FLORICULTURA</t>
  </si>
  <si>
    <t>PRODUTOS HORTICOLAS,PLANTAS,RAIZES,ETC.COMESTIVEIS</t>
  </si>
  <si>
    <t>FRUTAS,CASCAS DE CITRICOS E DE MELOES</t>
  </si>
  <si>
    <t>CAFE,CHA,MATE E ESPECIARIAS</t>
  </si>
  <si>
    <t>GRANEL SÓLIDO VEGETAL</t>
  </si>
  <si>
    <t>PRODUTOS DA INDUSTRIA DE MOAGEM,MALTE,AMIDOS,ETC.</t>
  </si>
  <si>
    <t>GOMAS,RESINAS E OUTROS SUCOS E EXTRATOS VEGETAIS</t>
  </si>
  <si>
    <t>MATERIAS P/ENTRANCAR E OUTS.PRODS.DE ORIGEM VEGETAL</t>
  </si>
  <si>
    <t>GORDURAS,OLEOS E CERAS ANIMAIS OU VEGETAIS,ETC.</t>
  </si>
  <si>
    <t>PREPARACOES DE CARNE,DE PEIXES OU DE CRUSTACEOS,ETC.</t>
  </si>
  <si>
    <t>ACUCARES E PRODUTOS DE CONFEITARIA</t>
  </si>
  <si>
    <t>CACAU E SUAS PREPARACOES</t>
  </si>
  <si>
    <t>PREPARACOES A BASE DE CEREAIS,FARINHAS,AMIDOS,ETC.</t>
  </si>
  <si>
    <t>PREPARACOES DE PRODUTOS HORTICOLAS,DE FRUTAS,ETC.</t>
  </si>
  <si>
    <t>PREPARACOES ALIMENTICIAS DIVERSAS</t>
  </si>
  <si>
    <t>BEBIDAS,LIQUIDOS ALCOOLICOS E VINAGRES</t>
  </si>
  <si>
    <t>FUMO (TABACO) E SEUS SUCEDANEOS MANUFATURADOS</t>
  </si>
  <si>
    <t>GRANEL SÓLIDO - OUTROS</t>
  </si>
  <si>
    <t>GRANEL SÓLIDO MINERAL</t>
  </si>
  <si>
    <t>GRANEL LÍQUIDO - PETRÓLEO E DERIVADOS</t>
  </si>
  <si>
    <t>PRODUTOS QUIMICOS INORGANICOS,ETC.</t>
  </si>
  <si>
    <t>GRANEL LÍQUIDO - OUTROS</t>
  </si>
  <si>
    <t>PRODUTOS QUIMICOS ORGANICOS</t>
  </si>
  <si>
    <t>PRODUTOS FARMACEUTICOS</t>
  </si>
  <si>
    <t>EXTRATOS TANANTES E TINTORIAIS,TANINOS E DERIVADOS,ETC.</t>
  </si>
  <si>
    <t>OLEOS ESSENCIAIS E RESINOIDES,PRODS.DE PERFUMARIA,ETC.</t>
  </si>
  <si>
    <t>SABOES,AGENTES ORGANICOS DE SUPERFICIE,ETC.</t>
  </si>
  <si>
    <t>MATERIAS ALBUMINOIDES,PRODUTOS A BASE DE AMIDOS,ETC.</t>
  </si>
  <si>
    <t>POLVORAS E EXPLOSIVOS,ARTIGOS DE PIROTECNIA,ETC.</t>
  </si>
  <si>
    <t>PRODUTOS PARA FOTOGRAFIA E CINEMATOGRAFIA</t>
  </si>
  <si>
    <t>PRODUTOS DIVERSOS DAS INDUSTRIAS QUIMICAS</t>
  </si>
  <si>
    <t>PLASTICOS E SUAS OBRAS</t>
  </si>
  <si>
    <t>BORRACHA E SUAS OBRAS</t>
  </si>
  <si>
    <t>PELES,EXCETO A PELETERIA (PELES COM PELO),E COUROS</t>
  </si>
  <si>
    <t>OBRAS DE COURO,ARTIGOS DE CORREEIRO OU DE SELEIRO,ETC.</t>
  </si>
  <si>
    <t>PELETERIA (PELES COM PELO),SUAS OBRAS,PELETERIA ARTIF.</t>
  </si>
  <si>
    <t>CORTICA E SUAS OBRAS</t>
  </si>
  <si>
    <t>OBRAS DE ESPARTARIA OU DE CESTARIA</t>
  </si>
  <si>
    <t>PASTAS DE MADEIRA OU MATERIAS FIBROSAS CELULOSICAS,ETC.</t>
  </si>
  <si>
    <t>PAPEL E CARTAO,OBRAS DE PASTA DE CELULOSE,DE PAPEL,ETC.</t>
  </si>
  <si>
    <t>LIVROS,JORNAIS,GRAVURAS,OUTROS PRODUTOS GRAFICOS,ETC.</t>
  </si>
  <si>
    <t>SEDA</t>
  </si>
  <si>
    <t>LA,PELOS FINOS OU GROSSEIROS,FIOS E TECIDOS DE CRINA</t>
  </si>
  <si>
    <t>ALGODAO</t>
  </si>
  <si>
    <t>OUTRAS FIBRAS TEXTEIS VEGETAIS,FIOS DE PAPEL,ETC.</t>
  </si>
  <si>
    <t>FILAMENTOS SINTETICOS OU ARTIFICIAIS</t>
  </si>
  <si>
    <t>FIBRAS SINTETICAS OU ARTIFICIAIS,DESCONTINUAS</t>
  </si>
  <si>
    <t>PASTAS (""OUATES""),FELTROS E FALSOS TECIDOS,ETC."</t>
  </si>
  <si>
    <t>TAPETES,OUTS.REVESTIM.P/PAVIMENTOS,DE MATERIAS TEXTEIS</t>
  </si>
  <si>
    <t>TECIDOS ESPECIAIS,TECIDOS TUFADOS,RENDAS,TAPECARIAS,ETC</t>
  </si>
  <si>
    <t>TECIDOS IMPREGNADOS,REVESTIDOS,RECOBERTOS,ETC.</t>
  </si>
  <si>
    <t>TECIDOS DE MALHA</t>
  </si>
  <si>
    <t>VESTUARIO E SEUS ACESSORIOS,DE MALHA</t>
  </si>
  <si>
    <t>VESTUARIO E SEUS ACESSORIOS,EXCETO DE MALHA</t>
  </si>
  <si>
    <t>OUTROS ARTEFATOS TEXTEIS CONFECCIONADOS,SORTIDOS,ETC.</t>
  </si>
  <si>
    <t>CALCADOS,POLAINAS E ARTEFATOS SEMELHANTES,E SUAS PARTES</t>
  </si>
  <si>
    <t>CHAPEUS E ARTEFATOS DE USO SEMELHANTE,E SUAS PARTES</t>
  </si>
  <si>
    <t>GUARDA-CHUVAS,SOMBRINHAS,GUARDA-SOIS,BENGALAS,ETC.</t>
  </si>
  <si>
    <t>PENAS E PENUGEM PREPARADAS,E SUAS OBRAS,ETC.</t>
  </si>
  <si>
    <t>OBRAS DE PEDRA,GESSO,CIMENTO,AMIANTO,MICA,ETC.</t>
  </si>
  <si>
    <t>PRODUTOS CERAMICOS</t>
  </si>
  <si>
    <t>VIDRO E SUAS OBRAS</t>
  </si>
  <si>
    <t>PEROLAS NATURAIS OU CULTIVADAS,PEDRAS PRECIOSAS,ETC.</t>
  </si>
  <si>
    <t>FERRO FUNDIDO,FERRO E ACO</t>
  </si>
  <si>
    <t>OBRAS DE FERRO FUNDIDO,FERRO OU ACO</t>
  </si>
  <si>
    <t>COBRE E SUAS OBRAS</t>
  </si>
  <si>
    <t>NIQUEL E SUAS OBRAS</t>
  </si>
  <si>
    <t>ALUMINIO E SUAS OBRAS</t>
  </si>
  <si>
    <t>B E SUAS OBRAS</t>
  </si>
  <si>
    <t>CHUMBO E SUAS OBRAS</t>
  </si>
  <si>
    <t>ZINCO E SUAS OBRAS</t>
  </si>
  <si>
    <t>ESTANHO E SUAS OBRAS</t>
  </si>
  <si>
    <t>OUTROS METAIS COMUNS,CERAMAIS,OBRAS DESSAS MATERIAS</t>
  </si>
  <si>
    <t>FERRAMENTAS,ARTEFATOS DE CUTELARIA,ETC.DE METAIS COMUNS</t>
  </si>
  <si>
    <t>OBRAS DIVERSAS DE METAIS COMUNS</t>
  </si>
  <si>
    <t>REATORES NUCLEARES,CALDEIRAS,MAQUINAS,ETC.,MECANICOS</t>
  </si>
  <si>
    <t>MAQUINAS,APARELHOS E MATERIAL ELETRICOS,SUAS PARTES,ETC</t>
  </si>
  <si>
    <t>VEICULOS E MATERIAL PARA VIAS FERREAS,SEMELHANTES,ETC.</t>
  </si>
  <si>
    <t>VEICULOS AUTOMOVEIS,TRATORES,ETC.SUAS PARTES/ACESSORIOS</t>
  </si>
  <si>
    <t>AERONAVES E OUTROS APARELHOS AEREOS,ETC.E SUAS PARTES</t>
  </si>
  <si>
    <t>EMBARCACOES E ESTRUTURAS FLUTUANTES</t>
  </si>
  <si>
    <t>INSTRUMENTOS E APARELHOS DE OPTICA,FOTOGRAFIA,ETC.</t>
  </si>
  <si>
    <t>RELOGIOS E APARELHOS SEMELHANTES,E SUAS PARTES</t>
  </si>
  <si>
    <t>INSTRUMENTOS MUSICAIS,SUAS PARTES E ACESSORIOS</t>
  </si>
  <si>
    <t>ARMAS E MUNICOES,SUAS PARTES E ACESSORIOS</t>
  </si>
  <si>
    <t>MOVEIS,MOBILIARIO MEDICO-CIRURGICO,COLCHOES,ETC.</t>
  </si>
  <si>
    <t>BRINQUEDOS,JOGOS,ARTIGOS P/DIVERTIMENTO,ESPORTES,ETC.</t>
  </si>
  <si>
    <t>OBRAS DIVERSAS</t>
  </si>
  <si>
    <t>OBJETOS DE ARTE,DE COLECAO E ANTIGUIDADES</t>
  </si>
  <si>
    <t>TRANSACOES ESPECIAIS</t>
  </si>
  <si>
    <t>Grupo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</si>
</sst>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8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1" xfId="0" applyBorder="1"/>
    <xf numFmtId="164" fontId="0" fillId="0" borderId="1" xfId="0" applyNumberFormat="1" applyBorder="1"/>
    <xf numFmtId="9" fontId="0" fillId="0" borderId="1" xfId="1" applyFont="1" applyBorder="1"/>
    <xf numFmtId="164" fontId="0" fillId="0" borderId="1" xfId="2" applyNumberFormat="1" applyFont="1" applyBorder="1"/>
    <xf numFmtId="0" fontId="0" fillId="2" borderId="1" xfId="0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right" indent="1"/>
    </xf>
    <xf numFmtId="0" fontId="3" fillId="0" borderId="1" xfId="0" applyFont="1" applyBorder="1" applyAlignment="1">
      <alignment horizontal="justify"/>
    </xf>
    <xf numFmtId="0" fontId="3" fillId="5" borderId="1" xfId="0" applyFont="1" applyFill="1" applyBorder="1" applyAlignment="1">
      <alignment horizontal="justify"/>
    </xf>
    <xf numFmtId="0" fontId="0" fillId="5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L23"/>
  <sheetViews>
    <sheetView tabSelected="1" workbookViewId="0">
      <selection activeCell="B1" sqref="B1"/>
    </sheetView>
  </sheetViews>
  <sheetFormatPr defaultRowHeight="15"/>
  <cols>
    <col min="4" max="4" width="23.140625" customWidth="1"/>
    <col min="5" max="5" width="15.28515625" bestFit="1" customWidth="1"/>
    <col min="6" max="6" width="31.85546875" customWidth="1"/>
    <col min="7" max="7" width="10.5703125" bestFit="1" customWidth="1"/>
    <col min="9" max="9" width="15.7109375" customWidth="1"/>
    <col min="10" max="10" width="15.28515625" bestFit="1" customWidth="1"/>
    <col min="11" max="11" width="18.140625" customWidth="1"/>
    <col min="12" max="12" width="10.5703125" bestFit="1" customWidth="1"/>
  </cols>
  <sheetData>
    <row r="2" spans="2:12">
      <c r="B2" s="13" t="s">
        <v>0</v>
      </c>
      <c r="C2" s="13" t="s">
        <v>1</v>
      </c>
      <c r="D2" s="13"/>
      <c r="E2" s="13"/>
      <c r="F2" s="13"/>
      <c r="G2" s="13"/>
      <c r="H2" s="14" t="s">
        <v>2</v>
      </c>
      <c r="I2" s="14"/>
      <c r="J2" s="14"/>
      <c r="K2" s="14"/>
      <c r="L2" s="14"/>
    </row>
    <row r="3" spans="2:12">
      <c r="B3" s="13"/>
      <c r="C3" s="5" t="s">
        <v>27</v>
      </c>
      <c r="D3" s="5" t="s">
        <v>28</v>
      </c>
      <c r="E3" s="5" t="s">
        <v>29</v>
      </c>
      <c r="F3" s="5" t="s">
        <v>131</v>
      </c>
      <c r="G3" s="5" t="s">
        <v>30</v>
      </c>
      <c r="H3" s="6" t="s">
        <v>27</v>
      </c>
      <c r="I3" s="7" t="s">
        <v>28</v>
      </c>
      <c r="J3" s="7" t="s">
        <v>29</v>
      </c>
      <c r="K3" s="7" t="s">
        <v>131</v>
      </c>
      <c r="L3" s="7" t="s">
        <v>30</v>
      </c>
    </row>
    <row r="4" spans="2:12">
      <c r="B4" s="1" t="s">
        <v>3</v>
      </c>
      <c r="C4" s="1">
        <v>26</v>
      </c>
      <c r="D4" s="1" t="str">
        <f>VLOOKUP(C4,NCM!$B$3:$C$100,2,FALSE)</f>
        <v>MINERIOS,ESCORIAS E CINZAS</v>
      </c>
      <c r="E4" s="2">
        <v>12840988674.820002</v>
      </c>
      <c r="F4" s="4" t="str">
        <f>VLOOKUP(C4,NCM!$B$3:$D$100,3,FALSE)</f>
        <v>GRANEL SÓLIDO MINERAL</v>
      </c>
      <c r="G4" s="3">
        <v>0.50545493763038185</v>
      </c>
      <c r="H4" s="1">
        <v>27</v>
      </c>
      <c r="I4" s="1" t="str">
        <f>VLOOKUP(H4,NCM!$B$3:$C$100,2,FALSE)</f>
        <v>COMBUSTIVEIS MINERAIS,OLEOS MINERAIS,ETC.CERAS MINERAIS</v>
      </c>
      <c r="J4" s="4">
        <v>8160536506.2391224</v>
      </c>
      <c r="K4" s="4" t="str">
        <f>VLOOKUP(H4,NCM!$B$3:$D$100,3,FALSE)</f>
        <v>GRANEL LÍQUIDO - PETRÓLEO E DERIVADOS</v>
      </c>
      <c r="L4" s="3">
        <v>0.42749318958471255</v>
      </c>
    </row>
    <row r="5" spans="2:12">
      <c r="B5" s="1" t="s">
        <v>3</v>
      </c>
      <c r="C5" s="1">
        <v>27</v>
      </c>
      <c r="D5" s="1" t="str">
        <f>VLOOKUP(C5,NCM!$B$3:$C$100,2,FALSE)</f>
        <v>COMBUSTIVEIS MINERAIS,OLEOS MINERAIS,ETC.CERAS MINERAIS</v>
      </c>
      <c r="E5" s="2">
        <v>4311396613.0199995</v>
      </c>
      <c r="F5" s="4" t="str">
        <f>VLOOKUP(C5,NCM!$B$3:$D$100,3,FALSE)</f>
        <v>GRANEL LÍQUIDO - PETRÓLEO E DERIVADOS</v>
      </c>
      <c r="G5" s="3">
        <v>0.16970785983225009</v>
      </c>
      <c r="H5" s="1">
        <v>10</v>
      </c>
      <c r="I5" s="1" t="str">
        <f>VLOOKUP(H5,NCM!$B$3:$C$100,2,FALSE)</f>
        <v>CEREAIS</v>
      </c>
      <c r="J5" s="4">
        <v>3509141371.383853</v>
      </c>
      <c r="K5" s="4" t="str">
        <f>VLOOKUP(H5,NCM!$B$3:$D$100,3,FALSE)</f>
        <v>GRANEL SÓLIDO VEGETAL</v>
      </c>
      <c r="L5" s="3">
        <v>0.18382786921051464</v>
      </c>
    </row>
    <row r="6" spans="2:12">
      <c r="B6" s="1" t="s">
        <v>3</v>
      </c>
      <c r="C6" s="1">
        <v>23</v>
      </c>
      <c r="D6" s="1" t="str">
        <f>VLOOKUP(C6,NCM!$B$3:$C$100,2,FALSE)</f>
        <v>RESIDUOS E DESPERDICIOS DAS INDUSTRIAS ALIMENTARES,ETC.</v>
      </c>
      <c r="E6" s="2">
        <v>1716607854.8800001</v>
      </c>
      <c r="F6" s="4" t="str">
        <f>VLOOKUP(C6,NCM!$B$3:$D$100,3,FALSE)</f>
        <v>GRANEL SÓLIDO VEGETAL</v>
      </c>
      <c r="G6" s="3">
        <v>6.7570180006903291E-2</v>
      </c>
      <c r="H6" s="1">
        <v>72</v>
      </c>
      <c r="I6" s="1" t="str">
        <f>VLOOKUP(H6,NCM!$B$3:$C$100,2,FALSE)</f>
        <v>FERRO FUNDIDO,FERRO E ACO</v>
      </c>
      <c r="J6" s="4">
        <v>1002962243.831126</v>
      </c>
      <c r="K6" s="4" t="str">
        <f>VLOOKUP(H6,NCM!$B$3:$D$100,3,FALSE)</f>
        <v>GRANEL SÓLIDO - OUTROS</v>
      </c>
      <c r="L6" s="3">
        <v>5.2540605427180059E-2</v>
      </c>
    </row>
    <row r="7" spans="2:12">
      <c r="B7" s="1" t="s">
        <v>3</v>
      </c>
      <c r="C7" s="1">
        <v>25</v>
      </c>
      <c r="D7" s="1" t="str">
        <f>VLOOKUP(C7,NCM!$B$3:$C$100,2,FALSE)</f>
        <v>SAL,ENXOFRE,TERRAS E PEDRAS,GESSO,CAL E CIMENTO</v>
      </c>
      <c r="E7" s="2">
        <v>1361117414.1299999</v>
      </c>
      <c r="F7" s="4" t="str">
        <f>VLOOKUP(C7,NCM!$B$3:$D$100,3,FALSE)</f>
        <v>GRANEL SÓLIDO - OUTROS</v>
      </c>
      <c r="G7" s="3">
        <v>5.3577145427733161E-2</v>
      </c>
      <c r="H7" s="1">
        <v>31</v>
      </c>
      <c r="I7" s="1" t="str">
        <f>VLOOKUP(H7,NCM!$B$3:$C$100,2,FALSE)</f>
        <v>ADUBOS OU FERTILIZANTES</v>
      </c>
      <c r="J7" s="4">
        <v>1001581722.9247119</v>
      </c>
      <c r="K7" s="4" t="str">
        <f>VLOOKUP(H7,NCM!$B$3:$D$100,3,FALSE)</f>
        <v>GRANEL SÓLIDO - OUTROS</v>
      </c>
      <c r="L7" s="3">
        <v>5.2468286249988692E-2</v>
      </c>
    </row>
    <row r="8" spans="2:12">
      <c r="B8" s="1" t="s">
        <v>11</v>
      </c>
      <c r="C8" s="1">
        <v>27</v>
      </c>
      <c r="D8" s="1" t="str">
        <f>VLOOKUP(C8,NCM!$B$3:$C$100,2,FALSE)</f>
        <v>COMBUSTIVEIS MINERAIS,OLEOS MINERAIS,ETC.CERAS MINERAIS</v>
      </c>
      <c r="E8" s="2">
        <v>16553175346</v>
      </c>
      <c r="F8" s="4" t="str">
        <f>VLOOKUP(C8,NCM!$B$3:$D$100,3,FALSE)</f>
        <v>GRANEL LÍQUIDO - PETRÓLEO E DERIVADOS</v>
      </c>
      <c r="G8" s="3">
        <v>0.83812196819368046</v>
      </c>
      <c r="H8" s="1">
        <v>27</v>
      </c>
      <c r="I8" s="1" t="str">
        <f>VLOOKUP(H8,NCM!$B$3:$C$100,2,FALSE)</f>
        <v>COMBUSTIVEIS MINERAIS,OLEOS MINERAIS,ETC.CERAS MINERAIS</v>
      </c>
      <c r="J8" s="4">
        <v>618746290</v>
      </c>
      <c r="K8" s="4" t="str">
        <f>VLOOKUP(H8,NCM!$B$3:$D$100,3,FALSE)</f>
        <v>GRANEL LÍQUIDO - PETRÓLEO E DERIVADOS</v>
      </c>
      <c r="L8" s="3">
        <v>0.18811592986841152</v>
      </c>
    </row>
    <row r="9" spans="2:12">
      <c r="B9" s="1" t="s">
        <v>11</v>
      </c>
      <c r="C9" s="1">
        <v>26</v>
      </c>
      <c r="D9" s="1" t="str">
        <f>VLOOKUP(C9,NCM!$B$3:$C$100,2,FALSE)</f>
        <v>MINERIOS,ESCORIAS E CINZAS</v>
      </c>
      <c r="E9" s="2">
        <v>1024369157</v>
      </c>
      <c r="F9" s="4" t="str">
        <f>VLOOKUP(C9,NCM!$B$3:$D$100,3,FALSE)</f>
        <v>GRANEL SÓLIDO MINERAL</v>
      </c>
      <c r="G9" s="3">
        <v>5.1865957804235127E-2</v>
      </c>
      <c r="H9" s="1">
        <v>72</v>
      </c>
      <c r="I9" s="1" t="str">
        <f>VLOOKUP(H9,NCM!$B$3:$C$100,2,FALSE)</f>
        <v>FERRO FUNDIDO,FERRO E ACO</v>
      </c>
      <c r="J9" s="4">
        <v>318071560</v>
      </c>
      <c r="K9" s="4" t="str">
        <f>VLOOKUP(H9,NCM!$B$3:$D$100,3,FALSE)</f>
        <v>GRANEL SÓLIDO - OUTROS</v>
      </c>
      <c r="L9" s="3">
        <v>9.6702522893666557E-2</v>
      </c>
    </row>
    <row r="10" spans="2:12">
      <c r="B10" s="1" t="s">
        <v>11</v>
      </c>
      <c r="C10" s="1">
        <v>23</v>
      </c>
      <c r="D10" s="1" t="str">
        <f>VLOOKUP(C10,NCM!$B$3:$C$100,2,FALSE)</f>
        <v>RESIDUOS E DESPERDICIOS DAS INDUSTRIAS ALIMENTARES,ETC.</v>
      </c>
      <c r="E10" s="2">
        <v>910547194</v>
      </c>
      <c r="F10" s="4" t="str">
        <f>VLOOKUP(C10,NCM!$B$3:$D$100,3,FALSE)</f>
        <v>GRANEL SÓLIDO VEGETAL</v>
      </c>
      <c r="G10" s="3">
        <v>4.6102913212535054E-2</v>
      </c>
      <c r="H10" s="1">
        <v>87</v>
      </c>
      <c r="I10" s="1" t="str">
        <f>VLOOKUP(H10,NCM!$B$3:$C$100,2,FALSE)</f>
        <v>VEICULOS AUTOMOVEIS,TRATORES,ETC.SUAS PARTES/ACESSORIOS</v>
      </c>
      <c r="J10" s="4">
        <v>291529515</v>
      </c>
      <c r="K10" s="4" t="str">
        <f>VLOOKUP(H10,NCM!$B$3:$D$100,3,FALSE)</f>
        <v>CARGA GERAL</v>
      </c>
      <c r="L10" s="3">
        <v>8.8633009497821838E-2</v>
      </c>
    </row>
    <row r="11" spans="2:12">
      <c r="B11" s="1" t="s">
        <v>13</v>
      </c>
      <c r="C11" s="1">
        <v>12</v>
      </c>
      <c r="D11" s="1" t="str">
        <f>VLOOKUP(C11,NCM!$B$3:$C$100,2,FALSE)</f>
        <v>SEMENTES E FRUTOS OLEAGINOSOS,GRAOS,SEMENTES,ETC.</v>
      </c>
      <c r="E11" s="2">
        <v>3865891873</v>
      </c>
      <c r="F11" s="4" t="str">
        <f>VLOOKUP(C11,NCM!$B$3:$D$100,3,FALSE)</f>
        <v>GRANEL SÓLIDO VEGETAL</v>
      </c>
      <c r="G11" s="3">
        <v>0.40862584703636817</v>
      </c>
      <c r="H11" s="1">
        <v>27</v>
      </c>
      <c r="I11" s="1" t="str">
        <f>VLOOKUP(H11,NCM!$B$3:$C$100,2,FALSE)</f>
        <v>COMBUSTIVEIS MINERAIS,OLEOS MINERAIS,ETC.CERAS MINERAIS</v>
      </c>
      <c r="J11" s="4">
        <v>1352210582</v>
      </c>
      <c r="K11" s="4" t="str">
        <f>VLOOKUP(H11,NCM!$B$3:$D$100,3,FALSE)</f>
        <v>GRANEL LÍQUIDO - PETRÓLEO E DERIVADOS</v>
      </c>
      <c r="L11" s="3">
        <v>0.29340883152899083</v>
      </c>
    </row>
    <row r="12" spans="2:12">
      <c r="B12" s="1" t="s">
        <v>13</v>
      </c>
      <c r="C12" s="1">
        <v>10</v>
      </c>
      <c r="D12" s="1" t="str">
        <f>VLOOKUP(C12,NCM!$B$3:$C$100,2,FALSE)</f>
        <v>CEREAIS</v>
      </c>
      <c r="E12" s="2">
        <v>1723686228</v>
      </c>
      <c r="F12" s="4" t="str">
        <f>VLOOKUP(C12,NCM!$B$3:$D$100,3,FALSE)</f>
        <v>GRANEL SÓLIDO VEGETAL</v>
      </c>
      <c r="G12" s="3">
        <v>0.18219411408287528</v>
      </c>
      <c r="H12" s="1">
        <v>31</v>
      </c>
      <c r="I12" s="1" t="str">
        <f>VLOOKUP(H12,NCM!$B$3:$C$100,2,FALSE)</f>
        <v>ADUBOS OU FERTILIZANTES</v>
      </c>
      <c r="J12" s="4">
        <v>633154846</v>
      </c>
      <c r="K12" s="4" t="str">
        <f>VLOOKUP(H12,NCM!$B$3:$D$100,3,FALSE)</f>
        <v>GRANEL SÓLIDO - OUTROS</v>
      </c>
      <c r="L12" s="3">
        <v>0.13738483192980822</v>
      </c>
    </row>
    <row r="13" spans="2:12">
      <c r="B13" s="1" t="s">
        <v>13</v>
      </c>
      <c r="C13" s="1">
        <v>23</v>
      </c>
      <c r="D13" s="1" t="str">
        <f>VLOOKUP(C13,NCM!$B$3:$C$100,2,FALSE)</f>
        <v>RESIDUOS E DESPERDICIOS DAS INDUSTRIAS ALIMENTARES,ETC.</v>
      </c>
      <c r="E13" s="2">
        <v>1622847194</v>
      </c>
      <c r="F13" s="4" t="str">
        <f>VLOOKUP(C13,NCM!$B$3:$D$100,3,FALSE)</f>
        <v>GRANEL SÓLIDO VEGETAL</v>
      </c>
      <c r="G13" s="3">
        <v>0.17153540012081017</v>
      </c>
      <c r="H13" s="1">
        <v>25</v>
      </c>
      <c r="I13" s="1" t="str">
        <f>VLOOKUP(H13,NCM!$B$3:$C$100,2,FALSE)</f>
        <v>SAL,ENXOFRE,TERRAS E PEDRAS,GESSO,CAL E CIMENTO</v>
      </c>
      <c r="J13" s="4">
        <v>416272092</v>
      </c>
      <c r="K13" s="4" t="str">
        <f>VLOOKUP(H13,NCM!$B$3:$D$100,3,FALSE)</f>
        <v>GRANEL SÓLIDO - OUTROS</v>
      </c>
      <c r="L13" s="3">
        <v>9.0324620837679975E-2</v>
      </c>
    </row>
    <row r="14" spans="2:12">
      <c r="B14" s="1" t="s">
        <v>20</v>
      </c>
      <c r="C14" s="1">
        <v>44</v>
      </c>
      <c r="D14" s="1" t="str">
        <f>VLOOKUP(C14,NCM!$B$3:$C$100,2,FALSE)</f>
        <v>MADEIRA,CARVAO VEGETAL E OBRAS DE MADEIRA</v>
      </c>
      <c r="E14" s="2">
        <v>4816524528</v>
      </c>
      <c r="F14" s="4" t="str">
        <f>VLOOKUP(C14,NCM!$B$3:$D$100,3,FALSE)</f>
        <v>CARGA GERAL</v>
      </c>
      <c r="G14" s="3">
        <v>0.50827035647171714</v>
      </c>
      <c r="H14" s="1">
        <v>27</v>
      </c>
      <c r="I14" s="1" t="str">
        <f>VLOOKUP(H14,NCM!$B$3:$C$100,2,FALSE)</f>
        <v>COMBUSTIVEIS MINERAIS,OLEOS MINERAIS,ETC.CERAS MINERAIS</v>
      </c>
      <c r="J14" s="4">
        <v>1200189022</v>
      </c>
      <c r="K14" s="4" t="str">
        <f>VLOOKUP(H14,NCM!$B$3:$D$100,3,FALSE)</f>
        <v>GRANEL LÍQUIDO - PETRÓLEO E DERIVADOS</v>
      </c>
      <c r="L14" s="3">
        <v>0.26094792633355002</v>
      </c>
    </row>
    <row r="15" spans="2:12">
      <c r="B15" s="1" t="s">
        <v>20</v>
      </c>
      <c r="C15" s="1">
        <v>10</v>
      </c>
      <c r="D15" s="1" t="str">
        <f>VLOOKUP(C15,NCM!$B$3:$C$100,2,FALSE)</f>
        <v>CEREAIS</v>
      </c>
      <c r="E15" s="2">
        <v>1219600228</v>
      </c>
      <c r="F15" s="4" t="str">
        <f>VLOOKUP(C15,NCM!$B$3:$D$100,3,FALSE)</f>
        <v>GRANEL SÓLIDO VEGETAL</v>
      </c>
      <c r="G15" s="3">
        <v>0.12869998668852362</v>
      </c>
      <c r="H15" s="1">
        <v>31</v>
      </c>
      <c r="I15" s="1" t="str">
        <f>VLOOKUP(H15,NCM!$B$3:$C$100,2,FALSE)</f>
        <v>ADUBOS OU FERTILIZANTES</v>
      </c>
      <c r="J15" s="4">
        <v>401632787</v>
      </c>
      <c r="K15" s="4" t="str">
        <f>VLOOKUP(H15,NCM!$B$3:$D$100,3,FALSE)</f>
        <v>GRANEL SÓLIDO - OUTROS</v>
      </c>
      <c r="L15" s="3">
        <v>8.7323947306705493E-2</v>
      </c>
    </row>
    <row r="16" spans="2:12">
      <c r="B16" s="1" t="s">
        <v>20</v>
      </c>
      <c r="C16" s="1">
        <v>12</v>
      </c>
      <c r="D16" s="1" t="str">
        <f>VLOOKUP(C16,NCM!$B$3:$C$100,2,FALSE)</f>
        <v>SEMENTES E FRUTOS OLEAGINOSOS,GRAOS,SEMENTES,ETC.</v>
      </c>
      <c r="E16" s="2">
        <v>857334200</v>
      </c>
      <c r="F16" s="4" t="str">
        <f>VLOOKUP(C16,NCM!$B$3:$D$100,3,FALSE)</f>
        <v>GRANEL SÓLIDO VEGETAL</v>
      </c>
      <c r="G16" s="3">
        <v>9.0471367251676205E-2</v>
      </c>
      <c r="H16" s="1">
        <v>23</v>
      </c>
      <c r="I16" s="1" t="str">
        <f>VLOOKUP(H16,NCM!$B$3:$C$100,2,FALSE)</f>
        <v>RESIDUOS E DESPERDICIOS DAS INDUSTRIAS ALIMENTARES,ETC.</v>
      </c>
      <c r="J16" s="4">
        <v>393893399</v>
      </c>
      <c r="K16" s="4" t="str">
        <f>VLOOKUP(H16,NCM!$B$3:$D$100,3,FALSE)</f>
        <v>GRANEL SÓLIDO VEGETAL</v>
      </c>
      <c r="L16" s="3">
        <v>8.5641231323913602E-2</v>
      </c>
    </row>
    <row r="17" spans="2:12">
      <c r="B17" s="1" t="s">
        <v>20</v>
      </c>
      <c r="C17" s="1">
        <v>25</v>
      </c>
      <c r="D17" s="1" t="str">
        <f>VLOOKUP(C17,NCM!$B$3:$C$100,2,FALSE)</f>
        <v>SAL,ENXOFRE,TERRAS E PEDRAS,GESSO,CAL E CIMENTO</v>
      </c>
      <c r="E17" s="2">
        <v>351452265</v>
      </c>
      <c r="F17" s="4" t="str">
        <f>VLOOKUP(C17,NCM!$B$3:$D$100,3,FALSE)</f>
        <v>GRANEL SÓLIDO - OUTROS</v>
      </c>
      <c r="G17" s="3">
        <v>3.7087482265665397E-2</v>
      </c>
      <c r="H17" s="1">
        <v>25</v>
      </c>
      <c r="I17" s="1" t="str">
        <f>VLOOKUP(H17,NCM!$B$3:$C$100,2,FALSE)</f>
        <v>SAL,ENXOFRE,TERRAS E PEDRAS,GESSO,CAL E CIMENTO</v>
      </c>
      <c r="J17" s="4">
        <v>294481549</v>
      </c>
      <c r="K17" s="4" t="str">
        <f>VLOOKUP(H17,NCM!$B$3:$D$100,3,FALSE)</f>
        <v>GRANEL SÓLIDO - OUTROS</v>
      </c>
      <c r="L17" s="3">
        <v>6.4026872556281145E-2</v>
      </c>
    </row>
    <row r="18" spans="2:12">
      <c r="B18" s="1" t="s">
        <v>22</v>
      </c>
      <c r="C18" s="1">
        <v>10</v>
      </c>
      <c r="D18" s="1" t="str">
        <f>VLOOKUP(C18,NCM!$B$3:$C$100,2,FALSE)</f>
        <v>CEREAIS</v>
      </c>
      <c r="E18" s="2">
        <v>28288116439</v>
      </c>
      <c r="F18" s="4" t="str">
        <f>VLOOKUP(C18,NCM!$B$3:$D$100,3,FALSE)</f>
        <v>GRANEL SÓLIDO VEGETAL</v>
      </c>
      <c r="G18" s="3">
        <v>0.27152748630577889</v>
      </c>
      <c r="H18" s="1">
        <v>27</v>
      </c>
      <c r="I18" s="1" t="str">
        <f>VLOOKUP(H18,NCM!$B$3:$C$100,2,FALSE)</f>
        <v>COMBUSTIVEIS MINERAIS,OLEOS MINERAIS,ETC.CERAS MINERAIS</v>
      </c>
      <c r="J18" s="4">
        <v>7540929141</v>
      </c>
      <c r="K18" s="4" t="str">
        <f>VLOOKUP(H18,NCM!$B$3:$D$100,3,FALSE)</f>
        <v>GRANEL LÍQUIDO - PETRÓLEO E DERIVADOS</v>
      </c>
      <c r="L18" s="3">
        <v>0.22614876341234014</v>
      </c>
    </row>
    <row r="19" spans="2:12">
      <c r="B19" s="1" t="s">
        <v>22</v>
      </c>
      <c r="C19" s="1">
        <v>23</v>
      </c>
      <c r="D19" s="1" t="str">
        <f>VLOOKUP(C19,NCM!$B$3:$C$100,2,FALSE)</f>
        <v>RESIDUOS E DESPERDICIOS DAS INDUSTRIAS ALIMENTARES,ETC.</v>
      </c>
      <c r="E19" s="2">
        <v>27371827150</v>
      </c>
      <c r="F19" s="4" t="str">
        <f>VLOOKUP(C19,NCM!$B$3:$D$100,3,FALSE)</f>
        <v>GRANEL SÓLIDO VEGETAL</v>
      </c>
      <c r="G19" s="3">
        <v>0.26273235397847872</v>
      </c>
      <c r="H19" s="1">
        <v>26</v>
      </c>
      <c r="I19" s="1" t="str">
        <f>VLOOKUP(H19,NCM!$B$3:$C$100,2,FALSE)</f>
        <v>MINERIOS,ESCORIAS E CINZAS</v>
      </c>
      <c r="J19" s="4">
        <v>7503193484</v>
      </c>
      <c r="K19" s="4" t="str">
        <f>VLOOKUP(H19,NCM!$B$3:$D$100,3,FALSE)</f>
        <v>GRANEL SÓLIDO MINERAL</v>
      </c>
      <c r="L19" s="3">
        <v>0.22501708958176353</v>
      </c>
    </row>
    <row r="20" spans="2:12">
      <c r="B20" s="1" t="s">
        <v>22</v>
      </c>
      <c r="C20" s="1">
        <v>12</v>
      </c>
      <c r="D20" s="1" t="str">
        <f>VLOOKUP(C20,NCM!$B$3:$C$100,2,FALSE)</f>
        <v>SEMENTES E FRUTOS OLEAGINOSOS,GRAOS,SEMENTES,ETC.</v>
      </c>
      <c r="E20" s="2">
        <v>12428149543</v>
      </c>
      <c r="F20" s="4" t="str">
        <f>VLOOKUP(C20,NCM!$B$3:$D$100,3,FALSE)</f>
        <v>GRANEL SÓLIDO VEGETAL</v>
      </c>
      <c r="G20" s="3">
        <v>0.11929335104795678</v>
      </c>
      <c r="H20" s="1">
        <v>12</v>
      </c>
      <c r="I20" s="1" t="str">
        <f>VLOOKUP(H20,NCM!$B$3:$C$100,2,FALSE)</f>
        <v>SEMENTES E FRUTOS OLEAGINOSOS,GRAOS,SEMENTES,ETC.</v>
      </c>
      <c r="J20" s="4">
        <v>3026351703</v>
      </c>
      <c r="K20" s="4" t="str">
        <f>VLOOKUP(H20,NCM!$B$3:$D$100,3,FALSE)</f>
        <v>GRANEL SÓLIDO VEGETAL</v>
      </c>
      <c r="L20" s="3">
        <v>9.0758802063683211E-2</v>
      </c>
    </row>
    <row r="21" spans="2:12">
      <c r="B21" s="1" t="s">
        <v>24</v>
      </c>
      <c r="C21" s="1">
        <v>26</v>
      </c>
      <c r="D21" s="1" t="str">
        <f>VLOOKUP(C21,NCM!$B$3:$C$100,2,FALSE)</f>
        <v>MINERIOS,ESCORIAS E CINZAS</v>
      </c>
      <c r="E21" s="2">
        <v>12040772000</v>
      </c>
      <c r="F21" s="4" t="str">
        <f>VLOOKUP(C21,NCM!$B$3:$D$100,3,FALSE)</f>
        <v>GRANEL SÓLIDO MINERAL</v>
      </c>
      <c r="G21" s="3">
        <v>0.28983237184880761</v>
      </c>
      <c r="H21" s="1">
        <v>27</v>
      </c>
      <c r="I21" s="1" t="str">
        <f>VLOOKUP(H21,NCM!$B$3:$C$100,2,FALSE)</f>
        <v>COMBUSTIVEIS MINERAIS,OLEOS MINERAIS,ETC.CERAS MINERAIS</v>
      </c>
      <c r="J21" s="4">
        <v>23697690000</v>
      </c>
      <c r="K21" s="4" t="str">
        <f>VLOOKUP(H21,NCM!$B$3:$D$100,3,FALSE)</f>
        <v>GRANEL LÍQUIDO - PETRÓLEO E DERIVADOS</v>
      </c>
      <c r="L21" s="3">
        <v>0.54728823423448392</v>
      </c>
    </row>
    <row r="22" spans="2:12">
      <c r="B22" s="1" t="s">
        <v>24</v>
      </c>
      <c r="C22" s="1">
        <v>44</v>
      </c>
      <c r="D22" s="1" t="str">
        <f>VLOOKUP(C22,NCM!$B$3:$C$100,2,FALSE)</f>
        <v>MADEIRA,CARVAO VEGETAL E OBRAS DE MADEIRA</v>
      </c>
      <c r="E22" s="2">
        <v>7022105000</v>
      </c>
      <c r="F22" s="4" t="str">
        <f>VLOOKUP(C22,NCM!$B$3:$D$100,3,FALSE)</f>
        <v>CARGA GERAL</v>
      </c>
      <c r="G22" s="3">
        <v>0.16902847653965802</v>
      </c>
      <c r="H22" s="1">
        <v>28</v>
      </c>
      <c r="I22" s="1" t="str">
        <f>VLOOKUP(H22,NCM!$B$3:$C$100,2,FALSE)</f>
        <v>PRODUTOS QUIMICOS INORGANICOS,ETC.</v>
      </c>
      <c r="J22" s="4">
        <v>3515488000</v>
      </c>
      <c r="K22" s="4" t="str">
        <f>VLOOKUP(H22,NCM!$B$3:$D$100,3,FALSE)</f>
        <v>GRANEL LÍQUIDO - OUTROS</v>
      </c>
      <c r="L22" s="3">
        <v>8.1188724301504381E-2</v>
      </c>
    </row>
    <row r="23" spans="2:12">
      <c r="B23" s="1" t="s">
        <v>24</v>
      </c>
      <c r="C23" s="1">
        <v>25</v>
      </c>
      <c r="D23" s="1" t="str">
        <f>VLOOKUP(C23,NCM!$B$3:$C$100,2,FALSE)</f>
        <v>SAL,ENXOFRE,TERRAS E PEDRAS,GESSO,CAL E CIMENTO</v>
      </c>
      <c r="E23" s="2">
        <v>4165485000</v>
      </c>
      <c r="F23" s="4" t="str">
        <f>VLOOKUP(C23,NCM!$B$3:$D$100,3,FALSE)</f>
        <v>GRANEL SÓLIDO - OUTROS</v>
      </c>
      <c r="G23" s="3">
        <v>0.10026702585603567</v>
      </c>
      <c r="H23" s="1">
        <v>10</v>
      </c>
      <c r="I23" s="1" t="str">
        <f>VLOOKUP(H23,NCM!$B$3:$C$100,2,FALSE)</f>
        <v>CEREAIS</v>
      </c>
      <c r="J23" s="4">
        <v>2402893000</v>
      </c>
      <c r="K23" s="4" t="str">
        <f>VLOOKUP(H23,NCM!$B$3:$D$100,3,FALSE)</f>
        <v>GRANEL SÓLIDO VEGETAL</v>
      </c>
      <c r="L23" s="3">
        <v>5.5493808342686642E-2</v>
      </c>
    </row>
  </sheetData>
  <mergeCells count="3">
    <mergeCell ref="B2:B3"/>
    <mergeCell ref="C2:G2"/>
    <mergeCell ref="H2:L2"/>
  </mergeCells>
  <phoneticPr fontId="2" type="noConversion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B2:L23"/>
  <sheetViews>
    <sheetView workbookViewId="0">
      <selection activeCell="E29" sqref="E29"/>
    </sheetView>
  </sheetViews>
  <sheetFormatPr defaultRowHeight="15"/>
  <cols>
    <col min="5" max="5" width="15.28515625" bestFit="1" customWidth="1"/>
    <col min="6" max="6" width="31.85546875" customWidth="1"/>
    <col min="7" max="7" width="10.5703125" bestFit="1" customWidth="1"/>
    <col min="10" max="10" width="15.28515625" bestFit="1" customWidth="1"/>
    <col min="11" max="11" width="18.140625" customWidth="1"/>
    <col min="12" max="12" width="10.5703125" bestFit="1" customWidth="1"/>
  </cols>
  <sheetData>
    <row r="2" spans="2:12">
      <c r="B2" s="13" t="s">
        <v>0</v>
      </c>
      <c r="C2" s="13" t="s">
        <v>1</v>
      </c>
      <c r="D2" s="13"/>
      <c r="E2" s="13"/>
      <c r="F2" s="13"/>
      <c r="G2" s="13"/>
      <c r="H2" s="14" t="s">
        <v>2</v>
      </c>
      <c r="I2" s="14"/>
      <c r="J2" s="14"/>
      <c r="K2" s="14"/>
      <c r="L2" s="14"/>
    </row>
    <row r="3" spans="2:12">
      <c r="B3" s="13"/>
      <c r="C3" s="5" t="s">
        <v>27</v>
      </c>
      <c r="D3" s="5" t="s">
        <v>28</v>
      </c>
      <c r="E3" s="5" t="s">
        <v>29</v>
      </c>
      <c r="F3" s="5" t="s">
        <v>131</v>
      </c>
      <c r="G3" s="5" t="s">
        <v>30</v>
      </c>
      <c r="H3" s="6" t="s">
        <v>27</v>
      </c>
      <c r="I3" s="7" t="s">
        <v>28</v>
      </c>
      <c r="J3" s="7" t="s">
        <v>29</v>
      </c>
      <c r="K3" s="7" t="s">
        <v>131</v>
      </c>
      <c r="L3" s="7" t="s">
        <v>30</v>
      </c>
    </row>
    <row r="4" spans="2:12">
      <c r="B4" s="1" t="s">
        <v>3</v>
      </c>
      <c r="C4" s="1">
        <v>26</v>
      </c>
      <c r="D4" s="1" t="s">
        <v>4</v>
      </c>
      <c r="E4" s="2">
        <v>12840988674.820002</v>
      </c>
      <c r="F4" s="4" t="str">
        <f>VLOOKUP(C4,NCM!$B$3:$D$100,3,FALSE)</f>
        <v>GRANEL SÓLIDO MINERAL</v>
      </c>
      <c r="G4" s="3">
        <v>0.50545493763038185</v>
      </c>
      <c r="H4" s="1">
        <v>27</v>
      </c>
      <c r="I4" s="1" t="s">
        <v>5</v>
      </c>
      <c r="J4" s="4">
        <v>8160536506.2391224</v>
      </c>
      <c r="K4" s="4" t="str">
        <f>VLOOKUP(H4,NCM!$B$3:$D$100,3,FALSE)</f>
        <v>GRANEL LÍQUIDO - PETRÓLEO E DERIVADOS</v>
      </c>
      <c r="L4" s="3">
        <v>0.42749318958471255</v>
      </c>
    </row>
    <row r="5" spans="2:12">
      <c r="B5" s="1" t="s">
        <v>3</v>
      </c>
      <c r="C5" s="1">
        <v>27</v>
      </c>
      <c r="D5" s="1" t="s">
        <v>5</v>
      </c>
      <c r="E5" s="2">
        <v>4311396613.0199995</v>
      </c>
      <c r="F5" s="4" t="str">
        <f>VLOOKUP(C5,NCM!$B$3:$D$100,3,FALSE)</f>
        <v>GRANEL LÍQUIDO - PETRÓLEO E DERIVADOS</v>
      </c>
      <c r="G5" s="3">
        <v>0.16970785983225009</v>
      </c>
      <c r="H5" s="1">
        <v>10</v>
      </c>
      <c r="I5" s="1" t="s">
        <v>6</v>
      </c>
      <c r="J5" s="4">
        <v>3509141371.383853</v>
      </c>
      <c r="K5" s="4" t="str">
        <f>VLOOKUP(H5,NCM!$B$3:$D$100,3,FALSE)</f>
        <v>GRANEL SÓLIDO VEGETAL</v>
      </c>
      <c r="L5" s="3">
        <v>0.18382786921051464</v>
      </c>
    </row>
    <row r="6" spans="2:12">
      <c r="B6" s="1" t="s">
        <v>3</v>
      </c>
      <c r="C6" s="1">
        <v>23</v>
      </c>
      <c r="D6" s="1" t="s">
        <v>7</v>
      </c>
      <c r="E6" s="2">
        <v>1716607854.8800001</v>
      </c>
      <c r="F6" s="4" t="str">
        <f>VLOOKUP(C6,NCM!$B$3:$D$100,3,FALSE)</f>
        <v>GRANEL SÓLIDO VEGETAL</v>
      </c>
      <c r="G6" s="3">
        <v>6.7570180006903291E-2</v>
      </c>
      <c r="H6" s="1">
        <v>72</v>
      </c>
      <c r="I6" s="1" t="s">
        <v>8</v>
      </c>
      <c r="J6" s="4">
        <v>1002962243.831126</v>
      </c>
      <c r="K6" s="4" t="str">
        <f>VLOOKUP(H6,NCM!$B$3:$D$100,3,FALSE)</f>
        <v>GRANEL SÓLIDO - OUTROS</v>
      </c>
      <c r="L6" s="3">
        <v>5.2540605427180059E-2</v>
      </c>
    </row>
    <row r="7" spans="2:12">
      <c r="B7" s="1" t="s">
        <v>3</v>
      </c>
      <c r="C7" s="1">
        <v>25</v>
      </c>
      <c r="D7" s="1" t="s">
        <v>9</v>
      </c>
      <c r="E7" s="2">
        <v>1361117414.1299999</v>
      </c>
      <c r="F7" s="4" t="str">
        <f>VLOOKUP(C7,NCM!$B$3:$D$100,3,FALSE)</f>
        <v>GRANEL SÓLIDO - OUTROS</v>
      </c>
      <c r="G7" s="3">
        <v>5.3577145427733161E-2</v>
      </c>
      <c r="H7" s="1">
        <v>31</v>
      </c>
      <c r="I7" s="1" t="s">
        <v>10</v>
      </c>
      <c r="J7" s="4">
        <v>1001581722.9247119</v>
      </c>
      <c r="K7" s="4" t="str">
        <f>VLOOKUP(H7,NCM!$B$3:$D$100,3,FALSE)</f>
        <v>GRANEL SÓLIDO - OUTROS</v>
      </c>
      <c r="L7" s="3">
        <v>5.2468286249988692E-2</v>
      </c>
    </row>
    <row r="8" spans="2:12">
      <c r="B8" s="1" t="s">
        <v>11</v>
      </c>
      <c r="C8" s="1">
        <v>27</v>
      </c>
      <c r="D8" s="1" t="s">
        <v>5</v>
      </c>
      <c r="E8" s="2">
        <v>16553175346</v>
      </c>
      <c r="F8" s="4" t="str">
        <f>VLOOKUP(C8,NCM!$B$3:$D$100,3,FALSE)</f>
        <v>GRANEL LÍQUIDO - PETRÓLEO E DERIVADOS</v>
      </c>
      <c r="G8" s="3">
        <v>0.83812196819368046</v>
      </c>
      <c r="H8" s="1">
        <v>27</v>
      </c>
      <c r="I8" s="1" t="s">
        <v>5</v>
      </c>
      <c r="J8" s="4">
        <v>618746290</v>
      </c>
      <c r="K8" s="4" t="str">
        <f>VLOOKUP(H8,NCM!$B$3:$D$100,3,FALSE)</f>
        <v>GRANEL LÍQUIDO - PETRÓLEO E DERIVADOS</v>
      </c>
      <c r="L8" s="3">
        <v>0.18811592986841152</v>
      </c>
    </row>
    <row r="9" spans="2:12">
      <c r="B9" s="1" t="s">
        <v>11</v>
      </c>
      <c r="C9" s="1">
        <v>26</v>
      </c>
      <c r="D9" s="1" t="s">
        <v>4</v>
      </c>
      <c r="E9" s="2">
        <v>1024369157</v>
      </c>
      <c r="F9" s="4" t="str">
        <f>VLOOKUP(C9,NCM!$B$3:$D$100,3,FALSE)</f>
        <v>GRANEL SÓLIDO MINERAL</v>
      </c>
      <c r="G9" s="3">
        <v>5.1865957804235127E-2</v>
      </c>
      <c r="H9" s="1">
        <v>72</v>
      </c>
      <c r="I9" s="1" t="s">
        <v>8</v>
      </c>
      <c r="J9" s="4">
        <v>318071560</v>
      </c>
      <c r="K9" s="4" t="str">
        <f>VLOOKUP(H9,NCM!$B$3:$D$100,3,FALSE)</f>
        <v>GRANEL SÓLIDO - OUTROS</v>
      </c>
      <c r="L9" s="3">
        <v>9.6702522893666557E-2</v>
      </c>
    </row>
    <row r="10" spans="2:12">
      <c r="B10" s="1" t="s">
        <v>11</v>
      </c>
      <c r="C10" s="1">
        <v>23</v>
      </c>
      <c r="D10" s="1" t="s">
        <v>7</v>
      </c>
      <c r="E10" s="2">
        <v>910547194</v>
      </c>
      <c r="F10" s="4" t="str">
        <f>VLOOKUP(C10,NCM!$B$3:$D$100,3,FALSE)</f>
        <v>GRANEL SÓLIDO VEGETAL</v>
      </c>
      <c r="G10" s="3">
        <v>4.6102913212535054E-2</v>
      </c>
      <c r="H10" s="1">
        <v>87</v>
      </c>
      <c r="I10" s="1" t="s">
        <v>12</v>
      </c>
      <c r="J10" s="4">
        <v>291529515</v>
      </c>
      <c r="K10" s="4" t="str">
        <f>VLOOKUP(H10,NCM!$B$3:$D$100,3,FALSE)</f>
        <v>CARGA GERAL</v>
      </c>
      <c r="L10" s="3">
        <v>8.8633009497821838E-2</v>
      </c>
    </row>
    <row r="11" spans="2:12">
      <c r="B11" s="1" t="s">
        <v>13</v>
      </c>
      <c r="C11" s="1">
        <v>12</v>
      </c>
      <c r="D11" s="1" t="s">
        <v>14</v>
      </c>
      <c r="E11" s="2">
        <v>3865891873</v>
      </c>
      <c r="F11" s="4" t="str">
        <f>VLOOKUP(C11,NCM!$B$3:$D$100,3,FALSE)</f>
        <v>GRANEL SÓLIDO VEGETAL</v>
      </c>
      <c r="G11" s="3">
        <v>0.40862584703636817</v>
      </c>
      <c r="H11" s="1">
        <v>27</v>
      </c>
      <c r="I11" s="1" t="s">
        <v>15</v>
      </c>
      <c r="J11" s="4">
        <v>1352210582</v>
      </c>
      <c r="K11" s="4" t="str">
        <f>VLOOKUP(H11,NCM!$B$3:$D$100,3,FALSE)</f>
        <v>GRANEL LÍQUIDO - PETRÓLEO E DERIVADOS</v>
      </c>
      <c r="L11" s="3">
        <v>0.29340883152899083</v>
      </c>
    </row>
    <row r="12" spans="2:12">
      <c r="B12" s="1" t="s">
        <v>13</v>
      </c>
      <c r="C12" s="1">
        <v>10</v>
      </c>
      <c r="D12" s="1" t="s">
        <v>16</v>
      </c>
      <c r="E12" s="2">
        <v>1723686228</v>
      </c>
      <c r="F12" s="4" t="str">
        <f>VLOOKUP(C12,NCM!$B$3:$D$100,3,FALSE)</f>
        <v>GRANEL SÓLIDO VEGETAL</v>
      </c>
      <c r="G12" s="3">
        <v>0.18219411408287528</v>
      </c>
      <c r="H12" s="1">
        <v>31</v>
      </c>
      <c r="I12" s="1" t="s">
        <v>17</v>
      </c>
      <c r="J12" s="4">
        <v>633154846</v>
      </c>
      <c r="K12" s="4" t="str">
        <f>VLOOKUP(H12,NCM!$B$3:$D$100,3,FALSE)</f>
        <v>GRANEL SÓLIDO - OUTROS</v>
      </c>
      <c r="L12" s="3">
        <v>0.13738483192980822</v>
      </c>
    </row>
    <row r="13" spans="2:12">
      <c r="B13" s="1" t="s">
        <v>13</v>
      </c>
      <c r="C13" s="1">
        <v>23</v>
      </c>
      <c r="D13" s="1" t="s">
        <v>18</v>
      </c>
      <c r="E13" s="2">
        <v>1622847194</v>
      </c>
      <c r="F13" s="4" t="str">
        <f>VLOOKUP(C13,NCM!$B$3:$D$100,3,FALSE)</f>
        <v>GRANEL SÓLIDO VEGETAL</v>
      </c>
      <c r="G13" s="3">
        <v>0.17153540012081017</v>
      </c>
      <c r="H13" s="1">
        <v>25</v>
      </c>
      <c r="I13" s="1" t="s">
        <v>19</v>
      </c>
      <c r="J13" s="4">
        <v>416272092</v>
      </c>
      <c r="K13" s="4" t="str">
        <f>VLOOKUP(H13,NCM!$B$3:$D$100,3,FALSE)</f>
        <v>GRANEL SÓLIDO - OUTROS</v>
      </c>
      <c r="L13" s="3">
        <v>9.0324620837679975E-2</v>
      </c>
    </row>
    <row r="14" spans="2:12">
      <c r="B14" s="1" t="s">
        <v>20</v>
      </c>
      <c r="C14" s="1">
        <v>44</v>
      </c>
      <c r="D14" s="1" t="s">
        <v>21</v>
      </c>
      <c r="E14" s="2">
        <v>4816524528</v>
      </c>
      <c r="F14" s="4" t="str">
        <f>VLOOKUP(C14,NCM!$B$3:$D$100,3,FALSE)</f>
        <v>CARGA GERAL</v>
      </c>
      <c r="G14" s="3">
        <v>0.50827035647171714</v>
      </c>
      <c r="H14" s="1">
        <v>27</v>
      </c>
      <c r="I14" s="1" t="s">
        <v>15</v>
      </c>
      <c r="J14" s="4">
        <v>1200189022</v>
      </c>
      <c r="K14" s="4" t="str">
        <f>VLOOKUP(H14,NCM!$B$3:$D$100,3,FALSE)</f>
        <v>GRANEL LÍQUIDO - PETRÓLEO E DERIVADOS</v>
      </c>
      <c r="L14" s="3">
        <v>0.26094792633355002</v>
      </c>
    </row>
    <row r="15" spans="2:12">
      <c r="B15" s="1" t="s">
        <v>20</v>
      </c>
      <c r="C15" s="1">
        <v>10</v>
      </c>
      <c r="D15" s="1" t="s">
        <v>16</v>
      </c>
      <c r="E15" s="2">
        <v>1219600228</v>
      </c>
      <c r="F15" s="4" t="str">
        <f>VLOOKUP(C15,NCM!$B$3:$D$100,3,FALSE)</f>
        <v>GRANEL SÓLIDO VEGETAL</v>
      </c>
      <c r="G15" s="3">
        <v>0.12869998668852362</v>
      </c>
      <c r="H15" s="1">
        <v>31</v>
      </c>
      <c r="I15" s="1" t="s">
        <v>17</v>
      </c>
      <c r="J15" s="4">
        <v>401632787</v>
      </c>
      <c r="K15" s="4" t="str">
        <f>VLOOKUP(H15,NCM!$B$3:$D$100,3,FALSE)</f>
        <v>GRANEL SÓLIDO - OUTROS</v>
      </c>
      <c r="L15" s="3">
        <v>8.7323947306705493E-2</v>
      </c>
    </row>
    <row r="16" spans="2:12">
      <c r="B16" s="1" t="s">
        <v>20</v>
      </c>
      <c r="C16" s="1">
        <v>12</v>
      </c>
      <c r="D16" s="1" t="s">
        <v>14</v>
      </c>
      <c r="E16" s="2">
        <v>857334200</v>
      </c>
      <c r="F16" s="4" t="str">
        <f>VLOOKUP(C16,NCM!$B$3:$D$100,3,FALSE)</f>
        <v>GRANEL SÓLIDO VEGETAL</v>
      </c>
      <c r="G16" s="3">
        <v>9.0471367251676205E-2</v>
      </c>
      <c r="H16" s="1">
        <v>23</v>
      </c>
      <c r="I16" s="1" t="s">
        <v>18</v>
      </c>
      <c r="J16" s="4">
        <v>393893399</v>
      </c>
      <c r="K16" s="4" t="str">
        <f>VLOOKUP(H16,NCM!$B$3:$D$100,3,FALSE)</f>
        <v>GRANEL SÓLIDO VEGETAL</v>
      </c>
      <c r="L16" s="3">
        <v>8.5641231323913602E-2</v>
      </c>
    </row>
    <row r="17" spans="2:12">
      <c r="B17" s="1" t="s">
        <v>20</v>
      </c>
      <c r="C17" s="1">
        <v>25</v>
      </c>
      <c r="D17" s="1" t="s">
        <v>19</v>
      </c>
      <c r="E17" s="2">
        <v>351452265</v>
      </c>
      <c r="F17" s="4" t="str">
        <f>VLOOKUP(C17,NCM!$B$3:$D$100,3,FALSE)</f>
        <v>GRANEL SÓLIDO - OUTROS</v>
      </c>
      <c r="G17" s="3">
        <v>3.7087482265665397E-2</v>
      </c>
      <c r="H17" s="1">
        <v>25</v>
      </c>
      <c r="I17" s="1" t="s">
        <v>19</v>
      </c>
      <c r="J17" s="4">
        <v>294481549</v>
      </c>
      <c r="K17" s="4" t="str">
        <f>VLOOKUP(H17,NCM!$B$3:$D$100,3,FALSE)</f>
        <v>GRANEL SÓLIDO - OUTROS</v>
      </c>
      <c r="L17" s="3">
        <v>6.4026872556281145E-2</v>
      </c>
    </row>
    <row r="18" spans="2:12">
      <c r="B18" s="1" t="s">
        <v>22</v>
      </c>
      <c r="C18" s="1">
        <v>10</v>
      </c>
      <c r="D18" s="1" t="s">
        <v>16</v>
      </c>
      <c r="E18" s="2">
        <v>28288116439</v>
      </c>
      <c r="F18" s="4" t="str">
        <f>VLOOKUP(C18,NCM!$B$3:$D$100,3,FALSE)</f>
        <v>GRANEL SÓLIDO VEGETAL</v>
      </c>
      <c r="G18" s="3">
        <v>0.27152748630577889</v>
      </c>
      <c r="H18" s="1">
        <v>27</v>
      </c>
      <c r="I18" s="1" t="s">
        <v>15</v>
      </c>
      <c r="J18" s="4">
        <v>7540929141</v>
      </c>
      <c r="K18" s="4" t="str">
        <f>VLOOKUP(H18,NCM!$B$3:$D$100,3,FALSE)</f>
        <v>GRANEL LÍQUIDO - PETRÓLEO E DERIVADOS</v>
      </c>
      <c r="L18" s="3">
        <v>0.22614876341234014</v>
      </c>
    </row>
    <row r="19" spans="2:12">
      <c r="B19" s="1" t="s">
        <v>22</v>
      </c>
      <c r="C19" s="1">
        <v>23</v>
      </c>
      <c r="D19" s="1" t="s">
        <v>18</v>
      </c>
      <c r="E19" s="2">
        <v>27371827150</v>
      </c>
      <c r="F19" s="4" t="str">
        <f>VLOOKUP(C19,NCM!$B$3:$D$100,3,FALSE)</f>
        <v>GRANEL SÓLIDO VEGETAL</v>
      </c>
      <c r="G19" s="3">
        <v>0.26273235397847872</v>
      </c>
      <c r="H19" s="1">
        <v>26</v>
      </c>
      <c r="I19" s="1" t="s">
        <v>23</v>
      </c>
      <c r="J19" s="4">
        <v>7503193484</v>
      </c>
      <c r="K19" s="4" t="str">
        <f>VLOOKUP(H19,NCM!$B$3:$D$100,3,FALSE)</f>
        <v>GRANEL SÓLIDO MINERAL</v>
      </c>
      <c r="L19" s="3">
        <v>0.22501708958176353</v>
      </c>
    </row>
    <row r="20" spans="2:12">
      <c r="B20" s="1" t="s">
        <v>22</v>
      </c>
      <c r="C20" s="1">
        <v>12</v>
      </c>
      <c r="D20" s="1" t="s">
        <v>14</v>
      </c>
      <c r="E20" s="2">
        <v>12428149543</v>
      </c>
      <c r="F20" s="4" t="str">
        <f>VLOOKUP(C20,NCM!$B$3:$D$100,3,FALSE)</f>
        <v>GRANEL SÓLIDO VEGETAL</v>
      </c>
      <c r="G20" s="3">
        <v>0.11929335104795678</v>
      </c>
      <c r="H20" s="1">
        <v>12</v>
      </c>
      <c r="I20" s="1" t="s">
        <v>14</v>
      </c>
      <c r="J20" s="4">
        <v>3026351703</v>
      </c>
      <c r="K20" s="4" t="str">
        <f>VLOOKUP(H20,NCM!$B$3:$D$100,3,FALSE)</f>
        <v>GRANEL SÓLIDO VEGETAL</v>
      </c>
      <c r="L20" s="3">
        <v>9.0758802063683211E-2</v>
      </c>
    </row>
    <row r="21" spans="2:12">
      <c r="B21" s="1" t="s">
        <v>24</v>
      </c>
      <c r="C21" s="1">
        <v>26</v>
      </c>
      <c r="D21" s="1" t="s">
        <v>4</v>
      </c>
      <c r="E21" s="2">
        <v>12040772000</v>
      </c>
      <c r="F21" s="4" t="str">
        <f>VLOOKUP(C21,NCM!$B$3:$D$100,3,FALSE)</f>
        <v>GRANEL SÓLIDO MINERAL</v>
      </c>
      <c r="G21" s="3">
        <v>0.28983237184880761</v>
      </c>
      <c r="H21" s="1">
        <v>27</v>
      </c>
      <c r="I21" s="1" t="s">
        <v>5</v>
      </c>
      <c r="J21" s="4">
        <v>23697690000</v>
      </c>
      <c r="K21" s="4" t="str">
        <f>VLOOKUP(H21,NCM!$B$3:$D$100,3,FALSE)</f>
        <v>GRANEL LÍQUIDO - PETRÓLEO E DERIVADOS</v>
      </c>
      <c r="L21" s="3">
        <v>0.54728823423448392</v>
      </c>
    </row>
    <row r="22" spans="2:12">
      <c r="B22" s="1" t="s">
        <v>24</v>
      </c>
      <c r="C22" s="1">
        <v>44</v>
      </c>
      <c r="D22" s="1" t="s">
        <v>25</v>
      </c>
      <c r="E22" s="2">
        <v>7022105000</v>
      </c>
      <c r="F22" s="4" t="str">
        <f>VLOOKUP(C22,NCM!$B$3:$D$100,3,FALSE)</f>
        <v>CARGA GERAL</v>
      </c>
      <c r="G22" s="3">
        <v>0.16902847653965802</v>
      </c>
      <c r="H22" s="1">
        <v>28</v>
      </c>
      <c r="I22" s="1" t="s">
        <v>26</v>
      </c>
      <c r="J22" s="4">
        <v>3515488000</v>
      </c>
      <c r="K22" s="4" t="str">
        <f>VLOOKUP(H22,NCM!$B$3:$D$100,3,FALSE)</f>
        <v>GRANEL LÍQUIDO - OUTROS</v>
      </c>
      <c r="L22" s="3">
        <v>8.1188724301504381E-2</v>
      </c>
    </row>
    <row r="23" spans="2:12">
      <c r="B23" s="1" t="s">
        <v>24</v>
      </c>
      <c r="C23" s="1">
        <v>25</v>
      </c>
      <c r="D23" s="1" t="s">
        <v>9</v>
      </c>
      <c r="E23" s="2">
        <v>4165485000</v>
      </c>
      <c r="F23" s="4" t="str">
        <f>VLOOKUP(C23,NCM!$B$3:$D$100,3,FALSE)</f>
        <v>GRANEL SÓLIDO - OUTROS</v>
      </c>
      <c r="G23" s="3">
        <v>0.10026702585603567</v>
      </c>
      <c r="H23" s="1">
        <v>10</v>
      </c>
      <c r="I23" s="1" t="s">
        <v>6</v>
      </c>
      <c r="J23" s="4">
        <v>2402893000</v>
      </c>
      <c r="K23" s="4" t="str">
        <f>VLOOKUP(H23,NCM!$B$3:$D$100,3,FALSE)</f>
        <v>GRANEL SÓLIDO VEGETAL</v>
      </c>
      <c r="L23" s="3">
        <v>5.5493808342686642E-2</v>
      </c>
    </row>
  </sheetData>
  <mergeCells count="3">
    <mergeCell ref="H2:L2"/>
    <mergeCell ref="C2:G2"/>
    <mergeCell ref="B2:B3"/>
  </mergeCells>
  <phoneticPr fontId="2" type="noConversion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B2:E100"/>
  <sheetViews>
    <sheetView topLeftCell="A93" workbookViewId="0">
      <selection activeCell="G8" sqref="G8"/>
    </sheetView>
  </sheetViews>
  <sheetFormatPr defaultRowHeight="15"/>
  <sheetData>
    <row r="2" spans="2:5">
      <c r="B2" s="8" t="s">
        <v>31</v>
      </c>
      <c r="C2" s="8" t="s">
        <v>32</v>
      </c>
      <c r="D2" s="8" t="s">
        <v>33</v>
      </c>
      <c r="E2" s="8" t="s">
        <v>34</v>
      </c>
    </row>
    <row r="3" spans="2:5" ht="23.25">
      <c r="B3" s="9">
        <v>1</v>
      </c>
      <c r="C3" s="10" t="s">
        <v>35</v>
      </c>
      <c r="D3" s="10" t="s">
        <v>36</v>
      </c>
      <c r="E3" s="1">
        <v>6</v>
      </c>
    </row>
    <row r="4" spans="2:5" ht="34.5">
      <c r="B4" s="9">
        <v>2</v>
      </c>
      <c r="C4" s="10" t="s">
        <v>37</v>
      </c>
      <c r="D4" s="10" t="s">
        <v>36</v>
      </c>
      <c r="E4" s="1">
        <v>6</v>
      </c>
    </row>
    <row r="5" spans="2:5" ht="79.5">
      <c r="B5" s="9">
        <v>3</v>
      </c>
      <c r="C5" s="10" t="s">
        <v>38</v>
      </c>
      <c r="D5" s="10" t="s">
        <v>36</v>
      </c>
      <c r="E5" s="1">
        <v>6</v>
      </c>
    </row>
    <row r="6" spans="2:5" ht="68.25">
      <c r="B6" s="9">
        <v>4</v>
      </c>
      <c r="C6" s="10" t="s">
        <v>39</v>
      </c>
      <c r="D6" s="10" t="s">
        <v>36</v>
      </c>
      <c r="E6" s="1">
        <v>6</v>
      </c>
    </row>
    <row r="7" spans="2:5" ht="45.75">
      <c r="B7" s="9">
        <v>5</v>
      </c>
      <c r="C7" s="10" t="s">
        <v>40</v>
      </c>
      <c r="D7" s="10" t="s">
        <v>36</v>
      </c>
      <c r="E7" s="1">
        <v>6</v>
      </c>
    </row>
    <row r="8" spans="2:5" ht="68.25">
      <c r="B8" s="9">
        <v>6</v>
      </c>
      <c r="C8" s="10" t="s">
        <v>41</v>
      </c>
      <c r="D8" s="10" t="s">
        <v>36</v>
      </c>
      <c r="E8" s="1">
        <v>6</v>
      </c>
    </row>
    <row r="9" spans="2:5" ht="57">
      <c r="B9" s="9">
        <v>7</v>
      </c>
      <c r="C9" s="10" t="s">
        <v>42</v>
      </c>
      <c r="D9" s="10" t="s">
        <v>36</v>
      </c>
      <c r="E9" s="1">
        <v>6</v>
      </c>
    </row>
    <row r="10" spans="2:5" ht="45.75">
      <c r="B10" s="9">
        <v>8</v>
      </c>
      <c r="C10" s="10" t="s">
        <v>43</v>
      </c>
      <c r="D10" s="10" t="s">
        <v>36</v>
      </c>
      <c r="E10" s="1">
        <v>6</v>
      </c>
    </row>
    <row r="11" spans="2:5" ht="34.5">
      <c r="B11" s="9">
        <v>9</v>
      </c>
      <c r="C11" s="10" t="s">
        <v>44</v>
      </c>
      <c r="D11" s="10" t="s">
        <v>36</v>
      </c>
      <c r="E11" s="1">
        <v>6</v>
      </c>
    </row>
    <row r="12" spans="2:5" ht="34.5">
      <c r="B12" s="9">
        <v>10</v>
      </c>
      <c r="C12" s="10" t="s">
        <v>16</v>
      </c>
      <c r="D12" s="10" t="s">
        <v>45</v>
      </c>
      <c r="E12" s="1">
        <v>1</v>
      </c>
    </row>
    <row r="13" spans="2:5" ht="79.5">
      <c r="B13" s="9">
        <v>11</v>
      </c>
      <c r="C13" s="10" t="s">
        <v>46</v>
      </c>
      <c r="D13" s="10" t="s">
        <v>45</v>
      </c>
      <c r="E13" s="1">
        <v>1</v>
      </c>
    </row>
    <row r="14" spans="2:5" ht="68.25">
      <c r="B14" s="9">
        <v>12</v>
      </c>
      <c r="C14" s="10" t="s">
        <v>14</v>
      </c>
      <c r="D14" s="10" t="s">
        <v>45</v>
      </c>
      <c r="E14" s="1">
        <v>1</v>
      </c>
    </row>
    <row r="15" spans="2:5" ht="68.25">
      <c r="B15" s="9">
        <v>13</v>
      </c>
      <c r="C15" s="10" t="s">
        <v>47</v>
      </c>
      <c r="D15" s="10" t="s">
        <v>36</v>
      </c>
      <c r="E15" s="1">
        <v>6</v>
      </c>
    </row>
    <row r="16" spans="2:5" ht="79.5">
      <c r="B16" s="9">
        <v>14</v>
      </c>
      <c r="C16" s="10" t="s">
        <v>48</v>
      </c>
      <c r="D16" s="10" t="s">
        <v>36</v>
      </c>
      <c r="E16" s="1">
        <v>6</v>
      </c>
    </row>
    <row r="17" spans="2:5" ht="68.25">
      <c r="B17" s="9">
        <v>15</v>
      </c>
      <c r="C17" s="10" t="s">
        <v>49</v>
      </c>
      <c r="D17" s="11" t="s">
        <v>45</v>
      </c>
      <c r="E17" s="12">
        <v>1</v>
      </c>
    </row>
    <row r="18" spans="2:5" ht="79.5">
      <c r="B18" s="9">
        <v>16</v>
      </c>
      <c r="C18" s="10" t="s">
        <v>50</v>
      </c>
      <c r="D18" s="10" t="s">
        <v>36</v>
      </c>
      <c r="E18" s="1">
        <v>6</v>
      </c>
    </row>
    <row r="19" spans="2:5" ht="57">
      <c r="B19" s="9">
        <v>17</v>
      </c>
      <c r="C19" s="10" t="s">
        <v>51</v>
      </c>
      <c r="D19" s="10" t="s">
        <v>36</v>
      </c>
      <c r="E19" s="1">
        <v>6</v>
      </c>
    </row>
    <row r="20" spans="2:5" ht="45.75">
      <c r="B20" s="9">
        <v>18</v>
      </c>
      <c r="C20" s="10" t="s">
        <v>52</v>
      </c>
      <c r="D20" s="10" t="s">
        <v>36</v>
      </c>
      <c r="E20" s="1">
        <v>6</v>
      </c>
    </row>
    <row r="21" spans="2:5" ht="57">
      <c r="B21" s="9">
        <v>19</v>
      </c>
      <c r="C21" s="10" t="s">
        <v>53</v>
      </c>
      <c r="D21" s="10" t="s">
        <v>45</v>
      </c>
      <c r="E21" s="1">
        <v>1</v>
      </c>
    </row>
    <row r="22" spans="2:5" ht="68.25">
      <c r="B22" s="9">
        <v>20</v>
      </c>
      <c r="C22" s="10" t="s">
        <v>54</v>
      </c>
      <c r="D22" s="10" t="s">
        <v>36</v>
      </c>
      <c r="E22" s="1">
        <v>6</v>
      </c>
    </row>
    <row r="23" spans="2:5" ht="45.75">
      <c r="B23" s="9">
        <v>21</v>
      </c>
      <c r="C23" s="10" t="s">
        <v>55</v>
      </c>
      <c r="D23" s="10" t="s">
        <v>36</v>
      </c>
      <c r="E23" s="1">
        <v>6</v>
      </c>
    </row>
    <row r="24" spans="2:5" ht="45.75">
      <c r="B24" s="9">
        <v>22</v>
      </c>
      <c r="C24" s="10" t="s">
        <v>56</v>
      </c>
      <c r="D24" s="10" t="s">
        <v>36</v>
      </c>
      <c r="E24" s="1">
        <v>6</v>
      </c>
    </row>
    <row r="25" spans="2:5" ht="68.25">
      <c r="B25" s="9">
        <v>23</v>
      </c>
      <c r="C25" s="10" t="s">
        <v>18</v>
      </c>
      <c r="D25" s="11" t="str">
        <f>D17</f>
        <v>GRANEL SÓLIDO VEGETAL</v>
      </c>
      <c r="E25" s="12">
        <v>1</v>
      </c>
    </row>
    <row r="26" spans="2:5" ht="79.5">
      <c r="B26" s="9">
        <v>24</v>
      </c>
      <c r="C26" s="10" t="s">
        <v>57</v>
      </c>
      <c r="D26" s="10" t="s">
        <v>36</v>
      </c>
      <c r="E26" s="1">
        <v>6</v>
      </c>
    </row>
    <row r="27" spans="2:5" ht="57">
      <c r="B27" s="9">
        <v>25</v>
      </c>
      <c r="C27" s="10" t="s">
        <v>19</v>
      </c>
      <c r="D27" s="10" t="s">
        <v>58</v>
      </c>
      <c r="E27" s="1">
        <v>3</v>
      </c>
    </row>
    <row r="28" spans="2:5" ht="34.5">
      <c r="B28" s="9">
        <v>26</v>
      </c>
      <c r="C28" s="10" t="s">
        <v>23</v>
      </c>
      <c r="D28" s="10" t="s">
        <v>59</v>
      </c>
      <c r="E28" s="1">
        <v>2</v>
      </c>
    </row>
    <row r="29" spans="2:5" ht="79.5">
      <c r="B29" s="9">
        <v>27</v>
      </c>
      <c r="C29" s="10" t="s">
        <v>15</v>
      </c>
      <c r="D29" s="10" t="s">
        <v>60</v>
      </c>
      <c r="E29" s="1">
        <v>4</v>
      </c>
    </row>
    <row r="30" spans="2:5" ht="45.75">
      <c r="B30" s="9">
        <v>28</v>
      </c>
      <c r="C30" s="10" t="s">
        <v>61</v>
      </c>
      <c r="D30" s="10" t="s">
        <v>62</v>
      </c>
      <c r="E30" s="1">
        <v>5</v>
      </c>
    </row>
    <row r="31" spans="2:5" ht="34.5">
      <c r="B31" s="9">
        <v>29</v>
      </c>
      <c r="C31" s="10" t="s">
        <v>63</v>
      </c>
      <c r="D31" s="10" t="s">
        <v>62</v>
      </c>
      <c r="E31" s="1">
        <v>5</v>
      </c>
    </row>
    <row r="32" spans="2:5" ht="34.5">
      <c r="B32" s="9">
        <v>30</v>
      </c>
      <c r="C32" s="10" t="s">
        <v>64</v>
      </c>
      <c r="D32" s="10" t="s">
        <v>36</v>
      </c>
      <c r="E32" s="1">
        <v>6</v>
      </c>
    </row>
    <row r="33" spans="2:5" ht="34.5">
      <c r="B33" s="9">
        <v>31</v>
      </c>
      <c r="C33" s="10" t="s">
        <v>17</v>
      </c>
      <c r="D33" s="10" t="s">
        <v>58</v>
      </c>
      <c r="E33" s="1">
        <v>3</v>
      </c>
    </row>
    <row r="34" spans="2:5" ht="68.25">
      <c r="B34" s="9">
        <v>32</v>
      </c>
      <c r="C34" s="10" t="s">
        <v>65</v>
      </c>
      <c r="D34" s="10" t="s">
        <v>36</v>
      </c>
      <c r="E34" s="1">
        <v>6</v>
      </c>
    </row>
    <row r="35" spans="2:5" ht="68.25">
      <c r="B35" s="9">
        <v>33</v>
      </c>
      <c r="C35" s="10" t="s">
        <v>66</v>
      </c>
      <c r="D35" s="10" t="s">
        <v>36</v>
      </c>
      <c r="E35" s="1">
        <v>6</v>
      </c>
    </row>
    <row r="36" spans="2:5" ht="68.25">
      <c r="B36" s="9">
        <v>34</v>
      </c>
      <c r="C36" s="10" t="s">
        <v>67</v>
      </c>
      <c r="D36" s="10" t="s">
        <v>36</v>
      </c>
      <c r="E36" s="1">
        <v>6</v>
      </c>
    </row>
    <row r="37" spans="2:5" ht="79.5">
      <c r="B37" s="9">
        <v>35</v>
      </c>
      <c r="C37" s="10" t="s">
        <v>68</v>
      </c>
      <c r="D37" s="10" t="s">
        <v>36</v>
      </c>
      <c r="E37" s="1">
        <v>6</v>
      </c>
    </row>
    <row r="38" spans="2:5" ht="57">
      <c r="B38" s="9">
        <v>36</v>
      </c>
      <c r="C38" s="10" t="s">
        <v>69</v>
      </c>
      <c r="D38" s="10" t="s">
        <v>36</v>
      </c>
      <c r="E38" s="1">
        <v>6</v>
      </c>
    </row>
    <row r="39" spans="2:5" ht="68.25">
      <c r="B39" s="9">
        <v>37</v>
      </c>
      <c r="C39" s="10" t="s">
        <v>70</v>
      </c>
      <c r="D39" s="10" t="s">
        <v>36</v>
      </c>
      <c r="E39" s="1">
        <v>6</v>
      </c>
    </row>
    <row r="40" spans="2:5" ht="57">
      <c r="B40" s="9">
        <v>38</v>
      </c>
      <c r="C40" s="10" t="s">
        <v>71</v>
      </c>
      <c r="D40" s="10" t="s">
        <v>36</v>
      </c>
      <c r="E40" s="1">
        <v>6</v>
      </c>
    </row>
    <row r="41" spans="2:5" ht="23.25">
      <c r="B41" s="9">
        <v>39</v>
      </c>
      <c r="C41" s="10" t="s">
        <v>72</v>
      </c>
      <c r="D41" s="10" t="s">
        <v>36</v>
      </c>
      <c r="E41" s="1">
        <v>6</v>
      </c>
    </row>
    <row r="42" spans="2:5" ht="23.25">
      <c r="B42" s="9">
        <v>40</v>
      </c>
      <c r="C42" s="10" t="s">
        <v>73</v>
      </c>
      <c r="D42" s="10" t="s">
        <v>36</v>
      </c>
      <c r="E42" s="1">
        <v>6</v>
      </c>
    </row>
    <row r="43" spans="2:5" ht="68.25">
      <c r="B43" s="9">
        <v>41</v>
      </c>
      <c r="C43" s="10" t="s">
        <v>74</v>
      </c>
      <c r="D43" s="10" t="s">
        <v>36</v>
      </c>
      <c r="E43" s="1">
        <v>6</v>
      </c>
    </row>
    <row r="44" spans="2:5" ht="79.5">
      <c r="B44" s="9">
        <v>42</v>
      </c>
      <c r="C44" s="10" t="s">
        <v>75</v>
      </c>
      <c r="D44" s="10" t="s">
        <v>36</v>
      </c>
      <c r="E44" s="1">
        <v>6</v>
      </c>
    </row>
    <row r="45" spans="2:5" ht="57">
      <c r="B45" s="9">
        <v>43</v>
      </c>
      <c r="C45" s="10" t="s">
        <v>76</v>
      </c>
      <c r="D45" s="10" t="s">
        <v>36</v>
      </c>
      <c r="E45" s="1">
        <v>6</v>
      </c>
    </row>
    <row r="46" spans="2:5" ht="57">
      <c r="B46" s="9">
        <v>44</v>
      </c>
      <c r="C46" s="10" t="s">
        <v>21</v>
      </c>
      <c r="D46" s="10" t="s">
        <v>36</v>
      </c>
      <c r="E46" s="1">
        <v>6</v>
      </c>
    </row>
    <row r="47" spans="2:5" ht="23.25">
      <c r="B47" s="9">
        <v>45</v>
      </c>
      <c r="C47" s="10" t="s">
        <v>77</v>
      </c>
      <c r="D47" s="10" t="s">
        <v>36</v>
      </c>
      <c r="E47" s="1">
        <v>6</v>
      </c>
    </row>
    <row r="48" spans="2:5" ht="45.75">
      <c r="B48" s="9">
        <v>46</v>
      </c>
      <c r="C48" s="10" t="s">
        <v>78</v>
      </c>
      <c r="D48" s="10" t="s">
        <v>36</v>
      </c>
      <c r="E48" s="1">
        <v>6</v>
      </c>
    </row>
    <row r="49" spans="2:5" ht="79.5">
      <c r="B49" s="9">
        <v>47</v>
      </c>
      <c r="C49" s="10" t="s">
        <v>79</v>
      </c>
      <c r="D49" s="10" t="s">
        <v>36</v>
      </c>
      <c r="E49" s="1">
        <v>6</v>
      </c>
    </row>
    <row r="50" spans="2:5" ht="68.25">
      <c r="B50" s="9">
        <v>48</v>
      </c>
      <c r="C50" s="10" t="s">
        <v>80</v>
      </c>
      <c r="D50" s="10" t="s">
        <v>36</v>
      </c>
      <c r="E50" s="1">
        <v>6</v>
      </c>
    </row>
    <row r="51" spans="2:5" ht="68.25">
      <c r="B51" s="9">
        <v>49</v>
      </c>
      <c r="C51" s="10" t="s">
        <v>81</v>
      </c>
      <c r="D51" s="10" t="s">
        <v>36</v>
      </c>
      <c r="E51" s="1">
        <v>6</v>
      </c>
    </row>
    <row r="52" spans="2:5" ht="23.25">
      <c r="B52" s="9">
        <v>50</v>
      </c>
      <c r="C52" s="10" t="s">
        <v>82</v>
      </c>
      <c r="D52" s="10" t="s">
        <v>36</v>
      </c>
      <c r="E52" s="1">
        <v>6</v>
      </c>
    </row>
    <row r="53" spans="2:5" ht="68.25">
      <c r="B53" s="9">
        <v>51</v>
      </c>
      <c r="C53" s="10" t="s">
        <v>83</v>
      </c>
      <c r="D53" s="10" t="s">
        <v>36</v>
      </c>
      <c r="E53" s="1">
        <v>6</v>
      </c>
    </row>
    <row r="54" spans="2:5" ht="23.25">
      <c r="B54" s="9">
        <v>52</v>
      </c>
      <c r="C54" s="10" t="s">
        <v>84</v>
      </c>
      <c r="D54" s="10" t="s">
        <v>36</v>
      </c>
      <c r="E54" s="1">
        <v>6</v>
      </c>
    </row>
    <row r="55" spans="2:5" ht="68.25">
      <c r="B55" s="9">
        <v>53</v>
      </c>
      <c r="C55" s="10" t="s">
        <v>85</v>
      </c>
      <c r="D55" s="10" t="s">
        <v>36</v>
      </c>
      <c r="E55" s="1">
        <v>6</v>
      </c>
    </row>
    <row r="56" spans="2:5" ht="45.75">
      <c r="B56" s="9">
        <v>54</v>
      </c>
      <c r="C56" s="10" t="s">
        <v>86</v>
      </c>
      <c r="D56" s="10" t="s">
        <v>36</v>
      </c>
      <c r="E56" s="1">
        <v>6</v>
      </c>
    </row>
    <row r="57" spans="2:5" ht="68.25">
      <c r="B57" s="9">
        <v>55</v>
      </c>
      <c r="C57" s="10" t="s">
        <v>87</v>
      </c>
      <c r="D57" s="10" t="s">
        <v>36</v>
      </c>
      <c r="E57" s="1">
        <v>6</v>
      </c>
    </row>
    <row r="58" spans="2:5" ht="68.25">
      <c r="B58" s="9">
        <v>56</v>
      </c>
      <c r="C58" s="10" t="s">
        <v>88</v>
      </c>
      <c r="D58" s="10" t="s">
        <v>36</v>
      </c>
      <c r="E58" s="1">
        <v>6</v>
      </c>
    </row>
    <row r="59" spans="2:5" ht="68.25">
      <c r="B59" s="9">
        <v>57</v>
      </c>
      <c r="C59" s="10" t="s">
        <v>89</v>
      </c>
      <c r="D59" s="10" t="s">
        <v>36</v>
      </c>
      <c r="E59" s="1">
        <v>6</v>
      </c>
    </row>
    <row r="60" spans="2:5" ht="68.25">
      <c r="B60" s="9">
        <v>58</v>
      </c>
      <c r="C60" s="10" t="s">
        <v>90</v>
      </c>
      <c r="D60" s="10" t="s">
        <v>36</v>
      </c>
      <c r="E60" s="1">
        <v>6</v>
      </c>
    </row>
    <row r="61" spans="2:5" ht="57">
      <c r="B61" s="9">
        <v>59</v>
      </c>
      <c r="C61" s="10" t="s">
        <v>91</v>
      </c>
      <c r="D61" s="10" t="s">
        <v>36</v>
      </c>
      <c r="E61" s="1">
        <v>6</v>
      </c>
    </row>
    <row r="62" spans="2:5" ht="23.25">
      <c r="B62" s="9">
        <v>60</v>
      </c>
      <c r="C62" s="10" t="s">
        <v>92</v>
      </c>
      <c r="D62" s="10" t="s">
        <v>36</v>
      </c>
      <c r="E62" s="1">
        <v>6</v>
      </c>
    </row>
    <row r="63" spans="2:5" ht="45.75">
      <c r="B63" s="9">
        <v>61</v>
      </c>
      <c r="C63" s="10" t="s">
        <v>93</v>
      </c>
      <c r="D63" s="10" t="s">
        <v>36</v>
      </c>
      <c r="E63" s="1">
        <v>6</v>
      </c>
    </row>
    <row r="64" spans="2:5" ht="57">
      <c r="B64" s="9">
        <v>62</v>
      </c>
      <c r="C64" s="10" t="s">
        <v>94</v>
      </c>
      <c r="D64" s="10" t="s">
        <v>36</v>
      </c>
      <c r="E64" s="1">
        <v>6</v>
      </c>
    </row>
    <row r="65" spans="2:5" ht="68.25">
      <c r="B65" s="9">
        <v>63</v>
      </c>
      <c r="C65" s="10" t="s">
        <v>95</v>
      </c>
      <c r="D65" s="10" t="s">
        <v>36</v>
      </c>
      <c r="E65" s="1">
        <v>6</v>
      </c>
    </row>
    <row r="66" spans="2:5" ht="68.25">
      <c r="B66" s="9">
        <v>64</v>
      </c>
      <c r="C66" s="10" t="s">
        <v>96</v>
      </c>
      <c r="D66" s="10" t="s">
        <v>36</v>
      </c>
      <c r="E66" s="1">
        <v>6</v>
      </c>
    </row>
    <row r="67" spans="2:5" ht="68.25">
      <c r="B67" s="9">
        <v>65</v>
      </c>
      <c r="C67" s="10" t="s">
        <v>97</v>
      </c>
      <c r="D67" s="10" t="s">
        <v>36</v>
      </c>
      <c r="E67" s="1">
        <v>6</v>
      </c>
    </row>
    <row r="68" spans="2:5" ht="68.25">
      <c r="B68" s="9">
        <v>66</v>
      </c>
      <c r="C68" s="10" t="s">
        <v>98</v>
      </c>
      <c r="D68" s="10" t="s">
        <v>36</v>
      </c>
      <c r="E68" s="1">
        <v>6</v>
      </c>
    </row>
    <row r="69" spans="2:5" ht="57">
      <c r="B69" s="9">
        <v>67</v>
      </c>
      <c r="C69" s="10" t="s">
        <v>99</v>
      </c>
      <c r="D69" s="10" t="s">
        <v>36</v>
      </c>
      <c r="E69" s="1">
        <v>6</v>
      </c>
    </row>
    <row r="70" spans="2:5" ht="57">
      <c r="B70" s="9">
        <v>68</v>
      </c>
      <c r="C70" s="10" t="s">
        <v>100</v>
      </c>
      <c r="D70" s="10" t="s">
        <v>36</v>
      </c>
      <c r="E70" s="1">
        <v>6</v>
      </c>
    </row>
    <row r="71" spans="2:5" ht="23.25">
      <c r="B71" s="9">
        <v>69</v>
      </c>
      <c r="C71" s="10" t="s">
        <v>101</v>
      </c>
      <c r="D71" s="10" t="s">
        <v>36</v>
      </c>
      <c r="E71" s="1">
        <v>6</v>
      </c>
    </row>
    <row r="72" spans="2:5" ht="23.25">
      <c r="B72" s="9">
        <v>70</v>
      </c>
      <c r="C72" s="10" t="s">
        <v>102</v>
      </c>
      <c r="D72" s="10" t="s">
        <v>36</v>
      </c>
      <c r="E72" s="1">
        <v>6</v>
      </c>
    </row>
    <row r="73" spans="2:5" ht="79.5">
      <c r="B73" s="9">
        <v>71</v>
      </c>
      <c r="C73" s="10" t="s">
        <v>103</v>
      </c>
      <c r="D73" s="10" t="s">
        <v>36</v>
      </c>
      <c r="E73" s="1">
        <v>6</v>
      </c>
    </row>
    <row r="74" spans="2:5" ht="34.5">
      <c r="B74" s="9">
        <v>72</v>
      </c>
      <c r="C74" s="10" t="s">
        <v>104</v>
      </c>
      <c r="D74" s="10" t="s">
        <v>58</v>
      </c>
      <c r="E74" s="1">
        <v>3</v>
      </c>
    </row>
    <row r="75" spans="2:5" ht="45.75">
      <c r="B75" s="9">
        <v>73</v>
      </c>
      <c r="C75" s="10" t="s">
        <v>105</v>
      </c>
      <c r="D75" s="10" t="s">
        <v>36</v>
      </c>
      <c r="E75" s="1">
        <v>6</v>
      </c>
    </row>
    <row r="76" spans="2:5" ht="34.5">
      <c r="B76" s="9">
        <v>74</v>
      </c>
      <c r="C76" s="10" t="s">
        <v>106</v>
      </c>
      <c r="D76" s="10" t="s">
        <v>59</v>
      </c>
      <c r="E76" s="1">
        <v>2</v>
      </c>
    </row>
    <row r="77" spans="2:5" ht="34.5">
      <c r="B77" s="9">
        <v>75</v>
      </c>
      <c r="C77" s="10" t="s">
        <v>107</v>
      </c>
      <c r="D77" s="10" t="s">
        <v>59</v>
      </c>
      <c r="E77" s="1">
        <v>2</v>
      </c>
    </row>
    <row r="78" spans="2:5" ht="34.5">
      <c r="B78" s="9">
        <v>76</v>
      </c>
      <c r="C78" s="10" t="s">
        <v>108</v>
      </c>
      <c r="D78" s="10" t="s">
        <v>59</v>
      </c>
      <c r="E78" s="1">
        <v>2</v>
      </c>
    </row>
    <row r="79" spans="2:5" ht="34.5">
      <c r="B79" s="9">
        <v>77</v>
      </c>
      <c r="C79" s="10" t="s">
        <v>109</v>
      </c>
      <c r="D79" s="10" t="s">
        <v>59</v>
      </c>
      <c r="E79" s="1">
        <v>2</v>
      </c>
    </row>
    <row r="80" spans="2:5" ht="34.5">
      <c r="B80" s="9">
        <v>78</v>
      </c>
      <c r="C80" s="10" t="s">
        <v>110</v>
      </c>
      <c r="D80" s="10" t="s">
        <v>59</v>
      </c>
      <c r="E80" s="1">
        <v>2</v>
      </c>
    </row>
    <row r="81" spans="2:5" ht="34.5">
      <c r="B81" s="9">
        <v>79</v>
      </c>
      <c r="C81" s="10" t="s">
        <v>111</v>
      </c>
      <c r="D81" s="10" t="s">
        <v>59</v>
      </c>
      <c r="E81" s="1">
        <v>2</v>
      </c>
    </row>
    <row r="82" spans="2:5" ht="34.5">
      <c r="B82" s="9">
        <v>80</v>
      </c>
      <c r="C82" s="10" t="s">
        <v>112</v>
      </c>
      <c r="D82" s="10" t="s">
        <v>59</v>
      </c>
      <c r="E82" s="1">
        <v>2</v>
      </c>
    </row>
    <row r="83" spans="2:5" ht="68.25">
      <c r="B83" s="9">
        <v>81</v>
      </c>
      <c r="C83" s="10" t="s">
        <v>113</v>
      </c>
      <c r="D83" s="10" t="s">
        <v>36</v>
      </c>
      <c r="E83" s="1">
        <v>6</v>
      </c>
    </row>
    <row r="84" spans="2:5" ht="79.5">
      <c r="B84" s="9">
        <v>82</v>
      </c>
      <c r="C84" s="10" t="s">
        <v>114</v>
      </c>
      <c r="D84" s="10" t="s">
        <v>36</v>
      </c>
      <c r="E84" s="1">
        <v>6</v>
      </c>
    </row>
    <row r="85" spans="2:5" ht="45.75">
      <c r="B85" s="9">
        <v>83</v>
      </c>
      <c r="C85" s="10" t="s">
        <v>115</v>
      </c>
      <c r="D85" s="10" t="s">
        <v>36</v>
      </c>
      <c r="E85" s="1">
        <v>6</v>
      </c>
    </row>
    <row r="86" spans="2:5" ht="68.25">
      <c r="B86" s="9">
        <v>84</v>
      </c>
      <c r="C86" s="10" t="s">
        <v>116</v>
      </c>
      <c r="D86" s="10" t="s">
        <v>36</v>
      </c>
      <c r="E86" s="1">
        <v>6</v>
      </c>
    </row>
    <row r="87" spans="2:5" ht="68.25">
      <c r="B87" s="9">
        <v>85</v>
      </c>
      <c r="C87" s="10" t="s">
        <v>117</v>
      </c>
      <c r="D87" s="10" t="s">
        <v>36</v>
      </c>
      <c r="E87" s="1">
        <v>6</v>
      </c>
    </row>
    <row r="88" spans="2:5" ht="68.25">
      <c r="B88" s="9">
        <v>86</v>
      </c>
      <c r="C88" s="10" t="s">
        <v>118</v>
      </c>
      <c r="D88" s="10" t="s">
        <v>36</v>
      </c>
      <c r="E88" s="1">
        <v>6</v>
      </c>
    </row>
    <row r="89" spans="2:5" ht="68.25">
      <c r="B89" s="9">
        <v>87</v>
      </c>
      <c r="C89" s="10" t="s">
        <v>119</v>
      </c>
      <c r="D89" s="10" t="s">
        <v>36</v>
      </c>
      <c r="E89" s="1">
        <v>6</v>
      </c>
    </row>
    <row r="90" spans="2:5" ht="68.25">
      <c r="B90" s="9">
        <v>88</v>
      </c>
      <c r="C90" s="10" t="s">
        <v>120</v>
      </c>
      <c r="D90" s="10" t="s">
        <v>36</v>
      </c>
      <c r="E90" s="1">
        <v>6</v>
      </c>
    </row>
    <row r="91" spans="2:5" ht="45.75">
      <c r="B91" s="9">
        <v>89</v>
      </c>
      <c r="C91" s="10" t="s">
        <v>121</v>
      </c>
      <c r="D91" s="10" t="s">
        <v>36</v>
      </c>
      <c r="E91" s="1">
        <v>6</v>
      </c>
    </row>
    <row r="92" spans="2:5" ht="79.5">
      <c r="B92" s="9">
        <v>90</v>
      </c>
      <c r="C92" s="10" t="s">
        <v>122</v>
      </c>
      <c r="D92" s="10" t="s">
        <v>36</v>
      </c>
      <c r="E92" s="1">
        <v>6</v>
      </c>
    </row>
    <row r="93" spans="2:5" ht="57">
      <c r="B93" s="9">
        <v>91</v>
      </c>
      <c r="C93" s="10" t="s">
        <v>123</v>
      </c>
      <c r="D93" s="10" t="s">
        <v>36</v>
      </c>
      <c r="E93" s="1">
        <v>6</v>
      </c>
    </row>
    <row r="94" spans="2:5" ht="68.25">
      <c r="B94" s="9">
        <v>92</v>
      </c>
      <c r="C94" s="10" t="s">
        <v>124</v>
      </c>
      <c r="D94" s="10" t="s">
        <v>36</v>
      </c>
      <c r="E94" s="1">
        <v>6</v>
      </c>
    </row>
    <row r="95" spans="2:5" ht="57">
      <c r="B95" s="9">
        <v>93</v>
      </c>
      <c r="C95" s="10" t="s">
        <v>125</v>
      </c>
      <c r="D95" s="10" t="s">
        <v>36</v>
      </c>
      <c r="E95" s="1">
        <v>6</v>
      </c>
    </row>
    <row r="96" spans="2:5" ht="68.25">
      <c r="B96" s="9">
        <v>94</v>
      </c>
      <c r="C96" s="10" t="s">
        <v>126</v>
      </c>
      <c r="D96" s="10" t="s">
        <v>36</v>
      </c>
      <c r="E96" s="1">
        <v>6</v>
      </c>
    </row>
    <row r="97" spans="2:5" ht="68.25">
      <c r="B97" s="9">
        <v>95</v>
      </c>
      <c r="C97" s="10" t="s">
        <v>127</v>
      </c>
      <c r="D97" s="10" t="s">
        <v>36</v>
      </c>
      <c r="E97" s="1">
        <v>6</v>
      </c>
    </row>
    <row r="98" spans="2:5" ht="23.25">
      <c r="B98" s="9">
        <v>96</v>
      </c>
      <c r="C98" s="10" t="s">
        <v>128</v>
      </c>
      <c r="D98" s="10" t="s">
        <v>36</v>
      </c>
      <c r="E98" s="1">
        <v>6</v>
      </c>
    </row>
    <row r="99" spans="2:5" ht="57">
      <c r="B99" s="9">
        <v>97</v>
      </c>
      <c r="C99" s="10" t="s">
        <v>129</v>
      </c>
      <c r="D99" s="10" t="s">
        <v>36</v>
      </c>
      <c r="E99" s="1">
        <v>6</v>
      </c>
    </row>
    <row r="100" spans="2:5" ht="23.25">
      <c r="B100" s="9">
        <v>99</v>
      </c>
      <c r="C100" s="10" t="s">
        <v>130</v>
      </c>
      <c r="D100" s="10" t="s">
        <v>36</v>
      </c>
      <c r="E100" s="1">
        <v>6</v>
      </c>
    </row>
  </sheetData>
  <phoneticPr fontId="2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Principais Produtos</vt:lpstr>
      <vt:lpstr>Principais Produtos Original</vt:lpstr>
      <vt:lpstr>NCM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Fernando</dc:creator>
  <cp:lastModifiedBy> </cp:lastModifiedBy>
  <dcterms:created xsi:type="dcterms:W3CDTF">2010-03-15T20:05:13Z</dcterms:created>
  <dcterms:modified xsi:type="dcterms:W3CDTF">2010-03-15T21:41:02Z</dcterms:modified>
</cp:coreProperties>
</file>