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6275" windowHeight="7455"/>
  </bookViews>
  <sheets>
    <sheet name="TAB 5.5.5 a 5.5.7 Dies" sheetId="1" r:id="rId1"/>
    <sheet name="Quadro 5.64-Combustivel-ton" sheetId="2" r:id="rId2"/>
  </sheets>
  <externalReferences>
    <externalReference r:id="rId3"/>
    <externalReference r:id="rId4"/>
    <externalReference r:id="rId5"/>
  </externalReferences>
  <definedNames>
    <definedName name="BranchOffPosi">'[1]Distance Table'!$F$53</definedName>
    <definedName name="CycleLocos">'[2]Nacala Cylcle'!$G$21</definedName>
    <definedName name="CycleWagons">'[2]Nacala Cylcle'!$F$21</definedName>
    <definedName name="Info_Toets">#REF!</definedName>
    <definedName name="Info_Updated">#REF!</definedName>
    <definedName name="ManningScheduleTable">'[3]Staff Summary'!$B$3:$N$37</definedName>
    <definedName name="NacalaExitPosi">'[1]Distance Table'!$F$54</definedName>
    <definedName name="RoadVehicleLiters">[3]Vehicles!$L$75</definedName>
    <definedName name="S2_ToKm">'[1]Distance Table'!$D$5</definedName>
    <definedName name="S3A3B_BorderPosi">'[1]Distance Table'!$F$41</definedName>
    <definedName name="S4_FromKm">'[1]Distance Table'!$C$7</definedName>
    <definedName name="S4_ToKm">'[1]Distance Table'!$D$7</definedName>
    <definedName name="S6_FromKm">'[1]Distance Table'!$C$9</definedName>
    <definedName name="S6_ToKm">'[1]Distance Table'!$D$9</definedName>
    <definedName name="Sec7Regrade">'[1]Section7 Regrade'!$E$21</definedName>
    <definedName name="ShireRiverPosi">'[1]Distance Table'!$F$43</definedName>
    <definedName name="Tabel_Toets">#REF!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L13" i="2"/>
  <c r="L14"/>
  <c r="L15"/>
  <c r="L16"/>
  <c r="L17"/>
  <c r="L18"/>
  <c r="L19"/>
  <c r="L20"/>
  <c r="L21"/>
  <c r="L22"/>
  <c r="L23"/>
  <c r="L24"/>
  <c r="L12"/>
  <c r="K13"/>
  <c r="K14"/>
  <c r="K15"/>
  <c r="K16"/>
  <c r="K17"/>
  <c r="K18"/>
  <c r="K19"/>
  <c r="K20"/>
  <c r="K21"/>
  <c r="K22"/>
  <c r="K23"/>
  <c r="K24"/>
  <c r="K12"/>
  <c r="J13"/>
  <c r="J14"/>
  <c r="J15"/>
  <c r="J16"/>
  <c r="J17"/>
  <c r="J18"/>
  <c r="J19"/>
  <c r="J20"/>
  <c r="J21"/>
  <c r="J22"/>
  <c r="J23"/>
  <c r="J24"/>
  <c r="J12"/>
  <c r="E187" i="1"/>
  <c r="F187"/>
  <c r="G187"/>
  <c r="H187"/>
  <c r="I187"/>
  <c r="J187"/>
  <c r="K187"/>
  <c r="L187"/>
  <c r="M187"/>
  <c r="N187"/>
  <c r="O187"/>
  <c r="P187"/>
  <c r="E188"/>
  <c r="F188"/>
  <c r="G188"/>
  <c r="H188"/>
  <c r="I188"/>
  <c r="J188"/>
  <c r="K188"/>
  <c r="L188"/>
  <c r="M188"/>
  <c r="N188"/>
  <c r="O188"/>
  <c r="P188"/>
  <c r="E189"/>
  <c r="F189"/>
  <c r="G189"/>
  <c r="H189"/>
  <c r="I189"/>
  <c r="J189"/>
  <c r="K189"/>
  <c r="L189"/>
  <c r="M189"/>
  <c r="N189"/>
  <c r="O189"/>
  <c r="P189"/>
  <c r="E191"/>
  <c r="F191"/>
  <c r="G191"/>
  <c r="H191"/>
  <c r="I191"/>
  <c r="J191"/>
  <c r="K191"/>
  <c r="L191"/>
  <c r="M191"/>
  <c r="N191"/>
  <c r="O191"/>
  <c r="P191"/>
  <c r="E192"/>
  <c r="F192"/>
  <c r="G192"/>
  <c r="H192"/>
  <c r="I192"/>
  <c r="J192"/>
  <c r="K192"/>
  <c r="L192"/>
  <c r="M192"/>
  <c r="N192"/>
  <c r="O192"/>
  <c r="P192"/>
  <c r="E193"/>
  <c r="F193"/>
  <c r="G193"/>
  <c r="H193"/>
  <c r="I193"/>
  <c r="J193"/>
  <c r="K193"/>
  <c r="L193"/>
  <c r="M193"/>
  <c r="N193"/>
  <c r="O193"/>
  <c r="P193"/>
  <c r="D193"/>
  <c r="D192"/>
  <c r="D191"/>
  <c r="D189"/>
  <c r="D187"/>
  <c r="D188"/>
</calcChain>
</file>

<file path=xl/sharedStrings.xml><?xml version="1.0" encoding="utf-8"?>
<sst xmlns="http://schemas.openxmlformats.org/spreadsheetml/2006/main" count="511" uniqueCount="133">
  <si>
    <t>Descriminação</t>
  </si>
  <si>
    <t>Unidades</t>
  </si>
  <si>
    <t>Brasil</t>
  </si>
  <si>
    <t>Paraguai</t>
  </si>
  <si>
    <t>Argentina</t>
  </si>
  <si>
    <t>Chile</t>
  </si>
  <si>
    <t>Ferroeste</t>
  </si>
  <si>
    <t>Fepasa</t>
  </si>
  <si>
    <t>General Belgrano Cargas</t>
  </si>
  <si>
    <t>Ferronor</t>
  </si>
  <si>
    <t>FCAB</t>
  </si>
  <si>
    <t>Paranaguá</t>
  </si>
  <si>
    <t>Pirapó</t>
  </si>
  <si>
    <t>Desvio Ribas</t>
  </si>
  <si>
    <t>Guarapuava</t>
  </si>
  <si>
    <t>Cascavel</t>
  </si>
  <si>
    <t>Encarnación</t>
  </si>
  <si>
    <t>Salta</t>
  </si>
  <si>
    <t>Socompa</t>
  </si>
  <si>
    <t>A Victoria</t>
  </si>
  <si>
    <t>Antofagasta</t>
  </si>
  <si>
    <t>HPh</t>
  </si>
  <si>
    <t>Número de locomotivas no trem</t>
  </si>
  <si>
    <t>locos/trem</t>
  </si>
  <si>
    <t>Consumo específico por locomotiva</t>
  </si>
  <si>
    <t>litros/HPh</t>
  </si>
  <si>
    <t>litros/viagem</t>
  </si>
  <si>
    <t>%</t>
  </si>
  <si>
    <t>Total de viagem do trem por ano</t>
  </si>
  <si>
    <t>viagem/ano</t>
  </si>
  <si>
    <t>litros/ano</t>
  </si>
  <si>
    <t>Produção anual</t>
  </si>
  <si>
    <t>mil tku/ano</t>
  </si>
  <si>
    <t>litros/mil tku</t>
  </si>
  <si>
    <t>Cálculo do Consumo de Lubrificantes</t>
  </si>
  <si>
    <t>litros/loco ano</t>
  </si>
  <si>
    <t>Frota de locomotivas</t>
  </si>
  <si>
    <t>locos</t>
  </si>
  <si>
    <t>US$/litro</t>
  </si>
  <si>
    <t>US$/ano</t>
  </si>
  <si>
    <t>QUADRO 4.4</t>
  </si>
  <si>
    <t>OPÇÃO DE CORREDOR PARANAGUÁ - ANTOFAGASTA</t>
  </si>
  <si>
    <t>ESTIMATIVA DOS CUSTOS DE COMBUSTÍVEL E LUBRIFICANTE - 2010</t>
  </si>
  <si>
    <t>Eng. Bley</t>
  </si>
  <si>
    <t>F. Brasil</t>
  </si>
  <si>
    <t>S Francisco S</t>
  </si>
  <si>
    <t>F. Paraguai</t>
  </si>
  <si>
    <t>F. Argentina</t>
  </si>
  <si>
    <t>Consumo de Diesel por trem</t>
  </si>
  <si>
    <t>litros/trem</t>
  </si>
  <si>
    <t>Consumo de lubrificante por trem</t>
  </si>
  <si>
    <t>Preço do Diesel</t>
  </si>
  <si>
    <t xml:space="preserve">Preço do lubrificante </t>
  </si>
  <si>
    <t>Custo do Diesel por trem</t>
  </si>
  <si>
    <t>US$/trem</t>
  </si>
  <si>
    <t>Custo do lubrificante por trem</t>
  </si>
  <si>
    <t>Custo total Diesel e lubrificante por trem</t>
  </si>
  <si>
    <t>Custo Diesel por tonelada</t>
  </si>
  <si>
    <t>US$/t</t>
  </si>
  <si>
    <t>Custo lubrificante por tonelada</t>
  </si>
  <si>
    <t xml:space="preserve">US$/t </t>
  </si>
  <si>
    <t>Custo Diesel por tonelada km</t>
  </si>
  <si>
    <t>US$/tku</t>
  </si>
  <si>
    <t>Custo lubrificante por tonelada km</t>
  </si>
  <si>
    <t>Cálculo do Consumo de Diesel</t>
  </si>
  <si>
    <t xml:space="preserve">Consumo por viagem do trem </t>
  </si>
  <si>
    <t xml:space="preserve">Consumo total por viagem do trem </t>
  </si>
  <si>
    <t xml:space="preserve">Consumo por ano </t>
  </si>
  <si>
    <t xml:space="preserve">Consumo  por locomotiva </t>
  </si>
  <si>
    <t xml:space="preserve">Consumo anual </t>
  </si>
  <si>
    <t>Consumo por trem viagem</t>
  </si>
  <si>
    <t>Custo anual de diesel</t>
  </si>
  <si>
    <t xml:space="preserve">Custo anual de lubrificantes </t>
  </si>
  <si>
    <t xml:space="preserve">ESTIMATIVA DOS CUSTOS DE COMBUSTÍVEL E LUBRIFICANTE - 2015 </t>
  </si>
  <si>
    <t xml:space="preserve">ESTIMATIVA DOS CUSTOS DE COMBUSTÍVEL E LUBRIFICANTE - 2030 </t>
  </si>
  <si>
    <t>QUADRO XXX</t>
  </si>
  <si>
    <t>HPh/viagem</t>
  </si>
  <si>
    <t>Horizonte de 2015</t>
  </si>
  <si>
    <t>Horizonte de 2030</t>
  </si>
  <si>
    <t>Horizonte de 2045</t>
  </si>
  <si>
    <t xml:space="preserve">Consumo de diesel </t>
  </si>
  <si>
    <t>CONSUMO DE COMBUSTÍVEL E LUBRIFICANTE PARA OS HORIZONTES DE 2015 A 2045</t>
  </si>
  <si>
    <t>Trechos</t>
  </si>
  <si>
    <t>Demanda projetada em milhões t/ano</t>
  </si>
  <si>
    <t>Paranaguá-Iguaçu</t>
  </si>
  <si>
    <t>Iguaçu-Desvio Ribas</t>
  </si>
  <si>
    <t>Desvio Ribas-Guarapuava</t>
  </si>
  <si>
    <t>S.F.do Sul-Eng. Bley</t>
  </si>
  <si>
    <t>Guarapuava-Cascavel</t>
  </si>
  <si>
    <t>Cascavel-F. Paraguai</t>
  </si>
  <si>
    <t>F. Paraguai-Pirapó</t>
  </si>
  <si>
    <t>Pirapó-F.Argentina</t>
  </si>
  <si>
    <t>F.Argentina-JV Gonzalez</t>
  </si>
  <si>
    <t>JV Gonzalez-Salta</t>
  </si>
  <si>
    <t>Salta-Socompa</t>
  </si>
  <si>
    <t>Socompa-A. Victória</t>
  </si>
  <si>
    <t>AVictória-Antofagasta</t>
  </si>
  <si>
    <t>Fonte: Enefer Consultoria e Projetos Ltda</t>
  </si>
  <si>
    <t>Consumo diesel</t>
  </si>
  <si>
    <t>Consumo por 1000 t</t>
  </si>
  <si>
    <t>Consumo combustível por toneladas transportada</t>
  </si>
  <si>
    <t>Quadro XXX – Consumo de Combustível por Tonelada Transportada</t>
  </si>
  <si>
    <t>Litros/tonelada transportada</t>
  </si>
  <si>
    <t>A. Victória-Antofagasta</t>
  </si>
  <si>
    <t>Socompa- A. Victória</t>
  </si>
  <si>
    <t>Litros por Mil TKU</t>
  </si>
  <si>
    <t>Quadro 5.5.4 – Consumo Específico de Combustível por Trechos do Corredor em 2.045</t>
  </si>
  <si>
    <t>Discriminação</t>
  </si>
  <si>
    <t>Iguaçu</t>
  </si>
  <si>
    <t>ALL - América Latina Logística</t>
  </si>
  <si>
    <t>Países / Empresas / Trechos / Corredor Opção Paranaguá - Antofasta</t>
  </si>
  <si>
    <t>Países / Empresas / Trechos / Corredor Paranaguá - Antofagasta</t>
  </si>
  <si>
    <t>J.V. Gonzalez</t>
  </si>
  <si>
    <t>Eng.. Bley</t>
  </si>
  <si>
    <t>A. Victoria</t>
  </si>
  <si>
    <t>SOE-Belgrano Cargas</t>
  </si>
  <si>
    <t>No ciclo de viagem do trem-tipo de projeto</t>
  </si>
  <si>
    <t>Consumo de HPh do trem-tipo de projeto</t>
  </si>
  <si>
    <t xml:space="preserve">Consumo por viagem do trem nos terminais </t>
  </si>
  <si>
    <t>Consumo por tonelada-quilômetro</t>
  </si>
  <si>
    <t>Preço do diesel</t>
  </si>
  <si>
    <t>Potência Consumida por Locomotiva</t>
  </si>
  <si>
    <t>All - América Logística Latina</t>
  </si>
  <si>
    <t>TABELA 5.5.6 // Consumo de Combustível e de Lubrificantes e Custos Anuais para o Horizonte de 2030</t>
  </si>
  <si>
    <t>TABELA 5.5.5 // Consumo de Combustível e de Lubrificantes e Custos Anuais para o Horizonte de 2015</t>
  </si>
  <si>
    <t>TABELA 5.5.7 // Consumo de Combustível e de Lubrificantes e Custos Anuais para o Horizonte de 2045</t>
  </si>
  <si>
    <t>Custo anual de lubrificantes</t>
  </si>
  <si>
    <t>Consumo de lubrificantes</t>
  </si>
  <si>
    <t>Fonte: Enefer - Consultoria, Projetos Ltda.</t>
  </si>
  <si>
    <t>S. Fco. do Sul</t>
  </si>
  <si>
    <t>Front. Brasil</t>
  </si>
  <si>
    <t>Front. Argentina</t>
  </si>
  <si>
    <t>Front. Paraguai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</si>
</sst>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64" formatCode="0.0%"/>
    <numFmt numFmtId="165" formatCode="#,##0.0"/>
    <numFmt numFmtId="166" formatCode="0.0000"/>
    <numFmt numFmtId="167" formatCode="0.00000"/>
  </numFmts>
  <fonts count="17"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Geneva"/>
    </font>
    <font>
      <b/>
      <sz val="18"/>
      <color rgb="FF632423"/>
      <name val="Arial"/>
      <family val="2"/>
    </font>
    <font>
      <b/>
      <sz val="18"/>
      <color theme="1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4"/>
      <name val="Arial"/>
      <family val="2"/>
    </font>
    <font>
      <sz val="14"/>
      <color theme="1"/>
      <name val="Arial"/>
      <family val="2"/>
    </font>
    <font>
      <b/>
      <sz val="18"/>
      <color theme="6" tint="-0.499984740745262"/>
      <name val="Arial"/>
      <family val="2"/>
    </font>
    <font>
      <sz val="10"/>
      <color theme="6" tint="-0.499984740745262"/>
      <name val="Arial"/>
      <family val="2"/>
    </font>
    <font>
      <b/>
      <sz val="16"/>
      <color theme="1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2"/>
      <color theme="6" tint="-0.49998474074526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0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19">
    <xf numFmtId="0" fontId="0" fillId="0" borderId="0" xfId="0"/>
    <xf numFmtId="0" fontId="3" fillId="2" borderId="0" xfId="0" applyFont="1" applyFill="1"/>
    <xf numFmtId="0" fontId="3" fillId="2" borderId="1" xfId="0" applyFont="1" applyFill="1" applyBorder="1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/>
    <xf numFmtId="0" fontId="3" fillId="2" borderId="2" xfId="0" applyFont="1" applyFill="1" applyBorder="1"/>
    <xf numFmtId="0" fontId="3" fillId="2" borderId="2" xfId="0" applyFont="1" applyFill="1" applyBorder="1" applyAlignment="1">
      <alignment horizontal="right"/>
    </xf>
    <xf numFmtId="0" fontId="3" fillId="2" borderId="6" xfId="0" applyFont="1" applyFill="1" applyBorder="1"/>
    <xf numFmtId="0" fontId="3" fillId="2" borderId="6" xfId="0" applyFont="1" applyFill="1" applyBorder="1" applyAlignment="1">
      <alignment horizontal="center"/>
    </xf>
    <xf numFmtId="3" fontId="3" fillId="2" borderId="6" xfId="0" applyNumberFormat="1" applyFont="1" applyFill="1" applyBorder="1"/>
    <xf numFmtId="0" fontId="2" fillId="2" borderId="0" xfId="0" applyFont="1" applyFill="1" applyBorder="1"/>
    <xf numFmtId="0" fontId="3" fillId="2" borderId="0" xfId="0" applyFont="1" applyFill="1" applyBorder="1"/>
    <xf numFmtId="0" fontId="3" fillId="2" borderId="0" xfId="0" applyFont="1" applyFill="1" applyAlignment="1">
      <alignment horizontal="center"/>
    </xf>
    <xf numFmtId="4" fontId="3" fillId="2" borderId="0" xfId="0" applyNumberFormat="1" applyFont="1" applyFill="1"/>
    <xf numFmtId="164" fontId="3" fillId="2" borderId="0" xfId="0" applyNumberFormat="1" applyFont="1" applyFill="1"/>
    <xf numFmtId="165" fontId="3" fillId="2" borderId="0" xfId="0" applyNumberFormat="1" applyFont="1" applyFill="1"/>
    <xf numFmtId="0" fontId="3" fillId="2" borderId="0" xfId="0" applyFont="1" applyFill="1" applyBorder="1" applyAlignment="1">
      <alignment horizontal="center"/>
    </xf>
    <xf numFmtId="166" fontId="3" fillId="2" borderId="6" xfId="0" applyNumberFormat="1" applyFont="1" applyFill="1" applyBorder="1"/>
    <xf numFmtId="166" fontId="3" fillId="2" borderId="0" xfId="0" applyNumberFormat="1" applyFont="1" applyFill="1"/>
    <xf numFmtId="4" fontId="3" fillId="2" borderId="6" xfId="0" applyNumberFormat="1" applyFont="1" applyFill="1" applyBorder="1"/>
    <xf numFmtId="4" fontId="3" fillId="2" borderId="0" xfId="0" applyNumberFormat="1" applyFont="1" applyFill="1" applyBorder="1"/>
    <xf numFmtId="3" fontId="3" fillId="2" borderId="0" xfId="0" applyNumberFormat="1" applyFont="1" applyFill="1"/>
    <xf numFmtId="0" fontId="3" fillId="2" borderId="1" xfId="0" applyFont="1" applyFill="1" applyBorder="1" applyAlignment="1">
      <alignment horizontal="center"/>
    </xf>
    <xf numFmtId="3" fontId="3" fillId="2" borderId="1" xfId="0" applyNumberFormat="1" applyFont="1" applyFill="1" applyBorder="1"/>
    <xf numFmtId="0" fontId="3" fillId="2" borderId="7" xfId="0" applyFont="1" applyFill="1" applyBorder="1"/>
    <xf numFmtId="0" fontId="3" fillId="0" borderId="0" xfId="0" applyFont="1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2" fillId="0" borderId="0" xfId="0" applyFont="1" applyAlignment="1"/>
    <xf numFmtId="0" fontId="2" fillId="0" borderId="0" xfId="0" applyFont="1"/>
    <xf numFmtId="0" fontId="2" fillId="0" borderId="0" xfId="0" applyFont="1" applyBorder="1"/>
    <xf numFmtId="0" fontId="3" fillId="0" borderId="6" xfId="0" applyFont="1" applyBorder="1"/>
    <xf numFmtId="0" fontId="2" fillId="0" borderId="4" xfId="0" applyFont="1" applyBorder="1" applyAlignment="1">
      <alignment horizontal="center"/>
    </xf>
    <xf numFmtId="0" fontId="2" fillId="0" borderId="4" xfId="0" applyFont="1" applyBorder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5" fontId="3" fillId="0" borderId="0" xfId="0" applyNumberFormat="1" applyFont="1"/>
    <xf numFmtId="4" fontId="2" fillId="0" borderId="4" xfId="0" applyNumberFormat="1" applyFont="1" applyBorder="1"/>
    <xf numFmtId="0" fontId="2" fillId="0" borderId="0" xfId="0" applyFont="1" applyAlignment="1">
      <alignment horizontal="center"/>
    </xf>
    <xf numFmtId="167" fontId="2" fillId="0" borderId="0" xfId="0" applyNumberFormat="1" applyFont="1"/>
    <xf numFmtId="0" fontId="3" fillId="0" borderId="0" xfId="0" applyFont="1" applyBorder="1"/>
    <xf numFmtId="0" fontId="2" fillId="0" borderId="0" xfId="0" applyFont="1" applyBorder="1" applyAlignment="1">
      <alignment horizontal="center"/>
    </xf>
    <xf numFmtId="167" fontId="2" fillId="0" borderId="0" xfId="0" applyNumberFormat="1" applyFont="1" applyBorder="1"/>
    <xf numFmtId="0" fontId="2" fillId="0" borderId="1" xfId="0" applyFont="1" applyBorder="1"/>
    <xf numFmtId="0" fontId="3" fillId="0" borderId="1" xfId="0" applyFont="1" applyBorder="1"/>
    <xf numFmtId="0" fontId="2" fillId="0" borderId="1" xfId="0" applyFont="1" applyBorder="1" applyAlignment="1">
      <alignment horizontal="center"/>
    </xf>
    <xf numFmtId="167" fontId="2" fillId="0" borderId="1" xfId="0" applyNumberFormat="1" applyFont="1" applyBorder="1"/>
    <xf numFmtId="0" fontId="2" fillId="2" borderId="5" xfId="0" applyFont="1" applyFill="1" applyBorder="1"/>
    <xf numFmtId="0" fontId="3" fillId="2" borderId="5" xfId="0" applyFont="1" applyFill="1" applyBorder="1"/>
    <xf numFmtId="166" fontId="3" fillId="2" borderId="0" xfId="0" applyNumberFormat="1" applyFont="1" applyFill="1" applyBorder="1"/>
    <xf numFmtId="0" fontId="5" fillId="0" borderId="6" xfId="0" applyFont="1" applyBorder="1" applyAlignment="1">
      <alignment horizontal="left"/>
    </xf>
    <xf numFmtId="0" fontId="6" fillId="0" borderId="6" xfId="0" applyFont="1" applyBorder="1"/>
    <xf numFmtId="3" fontId="7" fillId="0" borderId="8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0" xfId="0" applyNumberFormat="1" applyFont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0" fillId="0" borderId="0" xfId="0" applyNumberForma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166" fontId="9" fillId="0" borderId="0" xfId="3" applyNumberFormat="1" applyFont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166" fontId="9" fillId="0" borderId="8" xfId="3" applyNumberFormat="1" applyFont="1" applyBorder="1" applyAlignment="1">
      <alignment horizontal="center" vertical="center"/>
    </xf>
    <xf numFmtId="166" fontId="9" fillId="2" borderId="0" xfId="0" applyNumberFormat="1" applyFont="1" applyFill="1" applyBorder="1" applyAlignment="1">
      <alignment horizontal="center" vertical="center"/>
    </xf>
    <xf numFmtId="166" fontId="9" fillId="2" borderId="8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6" fillId="2" borderId="0" xfId="0" applyFont="1" applyFill="1" applyAlignment="1"/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0" xfId="0" applyFont="1" applyFill="1" applyAlignment="1"/>
    <xf numFmtId="0" fontId="3" fillId="3" borderId="0" xfId="0" applyFont="1" applyFill="1"/>
    <xf numFmtId="0" fontId="2" fillId="3" borderId="0" xfId="0" applyFont="1" applyFill="1" applyBorder="1"/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center"/>
    </xf>
    <xf numFmtId="3" fontId="3" fillId="3" borderId="0" xfId="0" applyNumberFormat="1" applyFont="1" applyFill="1" applyBorder="1"/>
    <xf numFmtId="0" fontId="3" fillId="3" borderId="0" xfId="0" applyFont="1" applyFill="1" applyAlignment="1">
      <alignment horizontal="center"/>
    </xf>
    <xf numFmtId="3" fontId="3" fillId="3" borderId="0" xfId="0" applyNumberFormat="1" applyFont="1" applyFill="1"/>
    <xf numFmtId="0" fontId="3" fillId="3" borderId="1" xfId="0" applyFont="1" applyFill="1" applyBorder="1"/>
    <xf numFmtId="0" fontId="3" fillId="3" borderId="1" xfId="0" applyFont="1" applyFill="1" applyBorder="1" applyAlignment="1">
      <alignment horizontal="center"/>
    </xf>
    <xf numFmtId="3" fontId="3" fillId="3" borderId="1" xfId="0" applyNumberFormat="1" applyFont="1" applyFill="1" applyBorder="1"/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</cellXfs>
  <cellStyles count="4">
    <cellStyle name="Comma_Incomesn" xfId="1"/>
    <cellStyle name="Normal" xfId="0" builtinId="0"/>
    <cellStyle name="Normal 3" xfId="2"/>
    <cellStyle name="Separador de milhares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final%2014Sep2006\Main%20report%20&amp;%20anextures\FTP%20-%20Collection\Main%20Summar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AssumptionsIAnewJ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NacalaIAnewJu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 of Contents"/>
      <sheetName val="Distance Table"/>
      <sheetName val="Trackwork Quantities"/>
      <sheetName val="Earthworks Quantities"/>
      <sheetName val="Key Milestone Date Tables"/>
      <sheetName val="Design Volume File"/>
      <sheetName val="Bridges and Culverts Summary"/>
      <sheetName val="Section7 Regrade"/>
      <sheetName val="Track Unit Costs"/>
      <sheetName val="Track Unit Costs 45kg"/>
    </sheetNames>
    <sheetDataSet>
      <sheetData sheetId="0" refreshError="1"/>
      <sheetData sheetId="1">
        <row r="5">
          <cell r="D5">
            <v>60.27</v>
          </cell>
        </row>
        <row r="7">
          <cell r="C7">
            <v>759.29899999999998</v>
          </cell>
          <cell r="D7">
            <v>713.93399999999997</v>
          </cell>
        </row>
        <row r="9">
          <cell r="C9">
            <v>612.20899999999995</v>
          </cell>
          <cell r="D9">
            <v>535.46799999999996</v>
          </cell>
        </row>
        <row r="41">
          <cell r="F41">
            <v>73.599999999999994</v>
          </cell>
        </row>
        <row r="43">
          <cell r="F43">
            <v>141.655</v>
          </cell>
        </row>
        <row r="53">
          <cell r="F53">
            <v>29.355</v>
          </cell>
        </row>
        <row r="54">
          <cell r="F54">
            <v>8.3559999999999999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1">
          <cell r="E21">
            <v>42.629999999999995</v>
          </cell>
        </row>
      </sheetData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acala"/>
      <sheetName val="Ramp-up"/>
      <sheetName val="Nacala Distance"/>
      <sheetName val="Nacala Cylcle"/>
    </sheetNames>
    <sheetDataSet>
      <sheetData sheetId="0"/>
      <sheetData sheetId="1"/>
      <sheetData sheetId="2"/>
      <sheetData sheetId="3">
        <row r="21">
          <cell r="F21">
            <v>61.050000000000004</v>
          </cell>
          <cell r="G21">
            <v>61.050000000000004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Invest sum"/>
      <sheetName val="REhab Bridge"/>
      <sheetName val="Contruction Transport"/>
      <sheetName val="Construct Supervision"/>
      <sheetName val="Startup Team"/>
      <sheetName val="Rollstock"/>
      <sheetName val="Vehicles"/>
      <sheetName val="Provisions"/>
      <sheetName val="Mechanical maintenance"/>
      <sheetName val="Infra maintenance"/>
      <sheetName val="Telecom&amp; Signals"/>
      <sheetName val="Elec&amp;Water"/>
      <sheetName val="Logistical Management"/>
      <sheetName val="Locals"/>
      <sheetName val="Expats"/>
      <sheetName val="Staffing"/>
      <sheetName val="Staffing Corporate"/>
      <sheetName val="Staffing Outsourced"/>
      <sheetName val="Staff Summary"/>
      <sheetName val="Insurance &amp; security"/>
      <sheetName val="Inc_expen"/>
      <sheetName val="Cash"/>
      <sheetName val="Concession Fee"/>
      <sheetName val="Fixed Assets"/>
      <sheetName val="Salary Structu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5">
          <cell r="L75">
            <v>1162892.3076923077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">
          <cell r="C3" t="str">
            <v>Ramp-up of numbers</v>
          </cell>
          <cell r="I3" t="str">
            <v>Ramp-up of cost</v>
          </cell>
        </row>
        <row r="4">
          <cell r="B4" t="str">
            <v>Department</v>
          </cell>
          <cell r="C4">
            <v>2007</v>
          </cell>
          <cell r="D4">
            <v>2008</v>
          </cell>
          <cell r="E4">
            <v>2009</v>
          </cell>
          <cell r="F4">
            <v>2010</v>
          </cell>
          <cell r="G4">
            <v>2011</v>
          </cell>
          <cell r="H4">
            <v>2012</v>
          </cell>
          <cell r="I4">
            <v>2007</v>
          </cell>
          <cell r="J4">
            <v>2008</v>
          </cell>
          <cell r="K4">
            <v>2009</v>
          </cell>
          <cell r="L4">
            <v>2010</v>
          </cell>
          <cell r="M4">
            <v>2011</v>
          </cell>
          <cell r="N4">
            <v>2012</v>
          </cell>
        </row>
        <row r="6">
          <cell r="B6" t="str">
            <v>Board</v>
          </cell>
          <cell r="C6">
            <v>2</v>
          </cell>
          <cell r="D6">
            <v>2</v>
          </cell>
          <cell r="E6">
            <v>5</v>
          </cell>
          <cell r="F6">
            <v>5</v>
          </cell>
          <cell r="G6">
            <v>5</v>
          </cell>
          <cell r="H6">
            <v>5</v>
          </cell>
        </row>
        <row r="8">
          <cell r="B8" t="str">
            <v>MD &amp; Management Support</v>
          </cell>
          <cell r="C8">
            <v>0</v>
          </cell>
          <cell r="D8">
            <v>0</v>
          </cell>
          <cell r="E8">
            <v>12</v>
          </cell>
          <cell r="F8">
            <v>14</v>
          </cell>
          <cell r="G8">
            <v>14</v>
          </cell>
          <cell r="H8">
            <v>14</v>
          </cell>
          <cell r="I8">
            <v>0</v>
          </cell>
          <cell r="J8">
            <v>0</v>
          </cell>
          <cell r="K8">
            <v>189204.76055014011</v>
          </cell>
          <cell r="L8">
            <v>407112.69052364788</v>
          </cell>
          <cell r="M8">
            <v>407112.69052364788</v>
          </cell>
          <cell r="N8">
            <v>407112.69052364788</v>
          </cell>
        </row>
        <row r="10">
          <cell r="B10" t="str">
            <v>Human Resources</v>
          </cell>
          <cell r="C10">
            <v>0</v>
          </cell>
          <cell r="D10">
            <v>0</v>
          </cell>
          <cell r="E10">
            <v>18</v>
          </cell>
          <cell r="F10">
            <v>27</v>
          </cell>
          <cell r="G10">
            <v>27</v>
          </cell>
          <cell r="H10">
            <v>27</v>
          </cell>
          <cell r="I10">
            <v>0</v>
          </cell>
          <cell r="J10">
            <v>0</v>
          </cell>
          <cell r="K10">
            <v>192852.51753250996</v>
          </cell>
          <cell r="L10">
            <v>405336.96128978813</v>
          </cell>
          <cell r="M10">
            <v>405336.96128978813</v>
          </cell>
          <cell r="N10">
            <v>405336.96128978813</v>
          </cell>
        </row>
        <row r="12">
          <cell r="B12" t="str">
            <v>Finance</v>
          </cell>
          <cell r="C12">
            <v>0</v>
          </cell>
          <cell r="D12">
            <v>0</v>
          </cell>
          <cell r="E12">
            <v>17</v>
          </cell>
          <cell r="F12">
            <v>25</v>
          </cell>
          <cell r="G12">
            <v>28</v>
          </cell>
          <cell r="H12">
            <v>28</v>
          </cell>
          <cell r="I12">
            <v>0</v>
          </cell>
          <cell r="J12">
            <v>0</v>
          </cell>
          <cell r="K12">
            <v>184828.82265062584</v>
          </cell>
          <cell r="L12">
            <v>396176.23121496302</v>
          </cell>
          <cell r="M12">
            <v>408735.24198151752</v>
          </cell>
          <cell r="N12">
            <v>408735.24198151752</v>
          </cell>
        </row>
        <row r="14">
          <cell r="B14" t="str">
            <v>Marketing</v>
          </cell>
          <cell r="C14">
            <v>0</v>
          </cell>
          <cell r="D14">
            <v>0</v>
          </cell>
          <cell r="E14">
            <v>9</v>
          </cell>
          <cell r="F14">
            <v>9</v>
          </cell>
          <cell r="G14">
            <v>9</v>
          </cell>
          <cell r="H14">
            <v>9</v>
          </cell>
          <cell r="I14">
            <v>0</v>
          </cell>
          <cell r="J14">
            <v>0</v>
          </cell>
          <cell r="K14">
            <v>53337.076731115725</v>
          </cell>
          <cell r="L14">
            <v>53337.076731115725</v>
          </cell>
          <cell r="M14">
            <v>53337.076731115725</v>
          </cell>
          <cell r="N14">
            <v>53337.076731115725</v>
          </cell>
        </row>
        <row r="16">
          <cell r="B16" t="str">
            <v>Sub-Total CVRD Coal</v>
          </cell>
          <cell r="C16">
            <v>2</v>
          </cell>
          <cell r="D16">
            <v>2</v>
          </cell>
          <cell r="E16">
            <v>61</v>
          </cell>
          <cell r="F16">
            <v>80</v>
          </cell>
          <cell r="G16">
            <v>83</v>
          </cell>
          <cell r="H16">
            <v>83</v>
          </cell>
          <cell r="I16">
            <v>0</v>
          </cell>
          <cell r="J16">
            <v>0</v>
          </cell>
          <cell r="K16">
            <v>620223.17746439157</v>
          </cell>
          <cell r="L16">
            <v>1261962.959759515</v>
          </cell>
          <cell r="M16">
            <v>1274521.9705260694</v>
          </cell>
          <cell r="N16">
            <v>1274521.9705260694</v>
          </cell>
        </row>
        <row r="18">
          <cell r="B18" t="str">
            <v>CVRD COAL Staff:</v>
          </cell>
        </row>
        <row r="20">
          <cell r="B20" t="str">
            <v>Infrastructure</v>
          </cell>
          <cell r="C20">
            <v>0</v>
          </cell>
          <cell r="D20">
            <v>0</v>
          </cell>
          <cell r="E20">
            <v>75</v>
          </cell>
          <cell r="F20">
            <v>79</v>
          </cell>
          <cell r="G20">
            <v>79</v>
          </cell>
          <cell r="H20">
            <v>79</v>
          </cell>
          <cell r="I20">
            <v>0</v>
          </cell>
          <cell r="J20">
            <v>0</v>
          </cell>
          <cell r="K20">
            <v>746619.83817829634</v>
          </cell>
          <cell r="L20">
            <v>1059819.7681518041</v>
          </cell>
          <cell r="M20">
            <v>1059819.7681518041</v>
          </cell>
          <cell r="N20">
            <v>1059819.7681518041</v>
          </cell>
        </row>
        <row r="22">
          <cell r="B22" t="str">
            <v>Rolling Stock</v>
          </cell>
          <cell r="C22">
            <v>2</v>
          </cell>
          <cell r="D22">
            <v>2</v>
          </cell>
          <cell r="E22">
            <v>14</v>
          </cell>
          <cell r="F22">
            <v>16</v>
          </cell>
          <cell r="G22">
            <v>17</v>
          </cell>
          <cell r="H22">
            <v>17</v>
          </cell>
          <cell r="I22">
            <v>92404.214210226986</v>
          </cell>
          <cell r="J22">
            <v>92404.214210226986</v>
          </cell>
          <cell r="K22">
            <v>175926.31892912727</v>
          </cell>
          <cell r="L22">
            <v>349040.51382232195</v>
          </cell>
          <cell r="M22">
            <v>351802.70871551667</v>
          </cell>
          <cell r="N22">
            <v>351802.70871551667</v>
          </cell>
        </row>
        <row r="24">
          <cell r="B24" t="str">
            <v>Train Operations</v>
          </cell>
          <cell r="C24">
            <v>13.600000000000001</v>
          </cell>
          <cell r="D24">
            <v>13.600000000000001</v>
          </cell>
          <cell r="E24">
            <v>270.5</v>
          </cell>
          <cell r="F24">
            <v>448</v>
          </cell>
          <cell r="G24">
            <v>448</v>
          </cell>
          <cell r="H24">
            <v>448</v>
          </cell>
          <cell r="I24">
            <v>56934.182141713565</v>
          </cell>
          <cell r="J24">
            <v>56934.182141713565</v>
          </cell>
          <cell r="K24">
            <v>1004578.270098896</v>
          </cell>
          <cell r="L24">
            <v>1862497.1145900069</v>
          </cell>
          <cell r="M24">
            <v>1862497.1145900069</v>
          </cell>
          <cell r="N24">
            <v>1862497.1145900069</v>
          </cell>
        </row>
        <row r="25">
          <cell r="B25" t="str">
            <v>(2 drivers per train)</v>
          </cell>
        </row>
        <row r="26">
          <cell r="B26" t="str">
            <v>Sub-Total CVRD Coal</v>
          </cell>
          <cell r="C26">
            <v>15.600000000000001</v>
          </cell>
          <cell r="D26">
            <v>15.600000000000001</v>
          </cell>
          <cell r="E26">
            <v>359.5</v>
          </cell>
          <cell r="F26">
            <v>543</v>
          </cell>
          <cell r="G26">
            <v>544</v>
          </cell>
          <cell r="H26">
            <v>544</v>
          </cell>
          <cell r="I26">
            <v>149338.39635194055</v>
          </cell>
          <cell r="J26">
            <v>149338.39635194055</v>
          </cell>
          <cell r="K26">
            <v>1927124.4272063198</v>
          </cell>
          <cell r="L26">
            <v>3271357.396564133</v>
          </cell>
          <cell r="M26">
            <v>3274119.5914573278</v>
          </cell>
          <cell r="N26">
            <v>3274119.5914573278</v>
          </cell>
        </row>
        <row r="28">
          <cell r="B28" t="str">
            <v>Outsourced Staff:</v>
          </cell>
        </row>
        <row r="30">
          <cell r="B30" t="str">
            <v>Infrastructure</v>
          </cell>
          <cell r="C30">
            <v>0</v>
          </cell>
          <cell r="D30">
            <v>0</v>
          </cell>
          <cell r="E30">
            <v>495</v>
          </cell>
          <cell r="F30">
            <v>495</v>
          </cell>
          <cell r="G30">
            <v>495</v>
          </cell>
          <cell r="H30">
            <v>495</v>
          </cell>
          <cell r="I30">
            <v>0</v>
          </cell>
          <cell r="J30">
            <v>0</v>
          </cell>
          <cell r="K30">
            <v>811034.64511757391</v>
          </cell>
          <cell r="L30">
            <v>811034.64511757391</v>
          </cell>
          <cell r="M30">
            <v>811034.64511757391</v>
          </cell>
          <cell r="N30">
            <v>811034.64511757391</v>
          </cell>
        </row>
        <row r="32">
          <cell r="B32" t="str">
            <v>Rolling Stock</v>
          </cell>
          <cell r="C32">
            <v>8</v>
          </cell>
          <cell r="D32">
            <v>8</v>
          </cell>
          <cell r="E32">
            <v>182</v>
          </cell>
          <cell r="F32">
            <v>183</v>
          </cell>
          <cell r="G32">
            <v>183</v>
          </cell>
          <cell r="H32">
            <v>183</v>
          </cell>
          <cell r="I32">
            <v>19516.052142717184</v>
          </cell>
          <cell r="J32">
            <v>19516.052142717184</v>
          </cell>
          <cell r="K32">
            <v>544371.0397125521</v>
          </cell>
          <cell r="L32">
            <v>688335.03971255245</v>
          </cell>
          <cell r="M32">
            <v>688335.03971255245</v>
          </cell>
          <cell r="N32">
            <v>688335.03971255245</v>
          </cell>
        </row>
        <row r="34">
          <cell r="B34" t="str">
            <v>Sub-Total CVRD Coal</v>
          </cell>
          <cell r="C34">
            <v>8</v>
          </cell>
          <cell r="D34">
            <v>8</v>
          </cell>
          <cell r="E34">
            <v>677</v>
          </cell>
          <cell r="F34">
            <v>678</v>
          </cell>
          <cell r="G34">
            <v>678</v>
          </cell>
          <cell r="H34">
            <v>678</v>
          </cell>
          <cell r="I34">
            <v>19516.052142717184</v>
          </cell>
          <cell r="J34">
            <v>19516.052142717184</v>
          </cell>
          <cell r="K34">
            <v>1355405.6848301259</v>
          </cell>
          <cell r="L34">
            <v>1499369.6848301264</v>
          </cell>
          <cell r="M34">
            <v>1499369.6848301264</v>
          </cell>
          <cell r="N34">
            <v>1499369.6848301264</v>
          </cell>
        </row>
        <row r="36">
          <cell r="B36" t="str">
            <v>Total Staff</v>
          </cell>
          <cell r="C36">
            <v>25.6</v>
          </cell>
          <cell r="D36">
            <v>25.6</v>
          </cell>
          <cell r="E36">
            <v>1097.5</v>
          </cell>
          <cell r="F36">
            <v>1301</v>
          </cell>
          <cell r="G36">
            <v>1305</v>
          </cell>
          <cell r="H36">
            <v>1305</v>
          </cell>
          <cell r="I36">
            <v>168854.44849465773</v>
          </cell>
          <cell r="J36">
            <v>168854.44849465773</v>
          </cell>
          <cell r="K36">
            <v>3902753.2895008372</v>
          </cell>
          <cell r="L36">
            <v>6032690.0411537746</v>
          </cell>
          <cell r="M36">
            <v>6048011.2468135236</v>
          </cell>
          <cell r="N36">
            <v>6048011.2468135236</v>
          </cell>
        </row>
      </sheetData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94"/>
  <sheetViews>
    <sheetView showGridLines="0" tabSelected="1" zoomScale="75" zoomScaleNormal="75" workbookViewId="0">
      <selection activeCell="A29" sqref="A29"/>
    </sheetView>
  </sheetViews>
  <sheetFormatPr defaultRowHeight="15"/>
  <cols>
    <col min="1" max="1" width="12.7109375" style="26" customWidth="1"/>
    <col min="2" max="2" width="40.42578125" style="26" customWidth="1"/>
    <col min="3" max="3" width="16.5703125" style="26" customWidth="1"/>
    <col min="4" max="4" width="15.5703125" style="26" customWidth="1"/>
    <col min="5" max="6" width="15" style="26" customWidth="1"/>
    <col min="7" max="7" width="16" style="26" customWidth="1"/>
    <col min="8" max="8" width="15" style="26" customWidth="1"/>
    <col min="9" max="9" width="17.140625" style="26" customWidth="1"/>
    <col min="10" max="10" width="14.85546875" style="26" customWidth="1"/>
    <col min="11" max="11" width="17.42578125" style="26" customWidth="1"/>
    <col min="12" max="12" width="16.85546875" style="26" customWidth="1"/>
    <col min="13" max="13" width="15" style="26" customWidth="1"/>
    <col min="14" max="15" width="13.7109375" style="26" customWidth="1"/>
    <col min="16" max="16" width="13.85546875" style="26" customWidth="1"/>
  </cols>
  <sheetData>
    <row r="1" spans="1:16">
      <c r="C1" s="27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</row>
    <row r="2" spans="1:16" ht="15.75" hidden="1">
      <c r="A2" s="29" t="s">
        <v>40</v>
      </c>
    </row>
    <row r="3" spans="1:16" ht="15.75" hidden="1">
      <c r="A3" s="30" t="s">
        <v>41</v>
      </c>
    </row>
    <row r="4" spans="1:16" ht="15.75" hidden="1">
      <c r="A4" s="31" t="s">
        <v>42</v>
      </c>
    </row>
    <row r="5" spans="1:16" hidden="1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</row>
    <row r="6" spans="1:16" ht="15.75" hidden="1">
      <c r="A6" s="95" t="s">
        <v>0</v>
      </c>
      <c r="B6" s="95"/>
      <c r="C6" s="95" t="s">
        <v>1</v>
      </c>
      <c r="D6" s="97" t="s">
        <v>110</v>
      </c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</row>
    <row r="7" spans="1:16" ht="15.75" hidden="1">
      <c r="A7" s="95"/>
      <c r="B7" s="95"/>
      <c r="C7" s="95"/>
      <c r="D7" s="98" t="s">
        <v>2</v>
      </c>
      <c r="E7" s="98"/>
      <c r="F7" s="98"/>
      <c r="G7" s="98"/>
      <c r="H7" s="98"/>
      <c r="I7" s="33"/>
      <c r="J7" s="34" t="s">
        <v>3</v>
      </c>
      <c r="K7" s="34"/>
      <c r="L7" s="98" t="s">
        <v>4</v>
      </c>
      <c r="M7" s="98"/>
      <c r="N7" s="98"/>
      <c r="O7" s="98" t="s">
        <v>5</v>
      </c>
      <c r="P7" s="98"/>
    </row>
    <row r="8" spans="1:16" ht="15.75" hidden="1">
      <c r="A8" s="95"/>
      <c r="B8" s="95"/>
      <c r="C8" s="95"/>
      <c r="D8" s="99" t="s">
        <v>122</v>
      </c>
      <c r="E8" s="99"/>
      <c r="F8" s="99"/>
      <c r="G8" s="99"/>
      <c r="H8" s="33" t="s">
        <v>6</v>
      </c>
      <c r="I8" s="33"/>
      <c r="J8" s="35" t="s">
        <v>7</v>
      </c>
      <c r="K8" s="35"/>
      <c r="L8" s="99" t="s">
        <v>8</v>
      </c>
      <c r="M8" s="99"/>
      <c r="N8" s="99"/>
      <c r="O8" s="33" t="s">
        <v>9</v>
      </c>
      <c r="P8" s="33" t="s">
        <v>10</v>
      </c>
    </row>
    <row r="9" spans="1:16" ht="15.75" hidden="1">
      <c r="A9" s="95"/>
      <c r="B9" s="95"/>
      <c r="C9" s="95"/>
      <c r="D9" s="36" t="s">
        <v>11</v>
      </c>
      <c r="E9" s="68" t="s">
        <v>108</v>
      </c>
      <c r="F9" s="36" t="s">
        <v>13</v>
      </c>
      <c r="G9" s="68" t="s">
        <v>113</v>
      </c>
      <c r="H9" s="37" t="s">
        <v>14</v>
      </c>
      <c r="I9" s="37"/>
      <c r="J9" s="36" t="s">
        <v>44</v>
      </c>
      <c r="K9" s="37"/>
      <c r="L9" s="37" t="s">
        <v>47</v>
      </c>
      <c r="M9" s="37"/>
      <c r="N9" s="36" t="s">
        <v>17</v>
      </c>
      <c r="O9" s="37" t="s">
        <v>18</v>
      </c>
      <c r="P9" s="36" t="s">
        <v>19</v>
      </c>
    </row>
    <row r="10" spans="1:16" ht="15.75" hidden="1">
      <c r="A10" s="96"/>
      <c r="B10" s="96"/>
      <c r="C10" s="96"/>
      <c r="D10" s="69" t="s">
        <v>108</v>
      </c>
      <c r="E10" s="38" t="s">
        <v>13</v>
      </c>
      <c r="F10" s="38" t="s">
        <v>14</v>
      </c>
      <c r="G10" s="38" t="s">
        <v>45</v>
      </c>
      <c r="H10" s="38" t="s">
        <v>46</v>
      </c>
      <c r="I10" s="38"/>
      <c r="J10" s="38" t="s">
        <v>47</v>
      </c>
      <c r="K10" s="38"/>
      <c r="L10" s="38" t="s">
        <v>17</v>
      </c>
      <c r="M10" s="38"/>
      <c r="N10" s="38" t="s">
        <v>18</v>
      </c>
      <c r="O10" s="38" t="s">
        <v>19</v>
      </c>
      <c r="P10" s="38" t="s">
        <v>20</v>
      </c>
    </row>
    <row r="11" spans="1:16" hidden="1">
      <c r="A11" s="26" t="s">
        <v>48</v>
      </c>
      <c r="C11" s="27" t="s">
        <v>49</v>
      </c>
      <c r="D11" s="28">
        <v>2044.614</v>
      </c>
      <c r="E11" s="28">
        <v>3756.7529999999997</v>
      </c>
      <c r="F11" s="28">
        <v>4650.48675</v>
      </c>
      <c r="G11" s="28">
        <v>4129.60275</v>
      </c>
      <c r="H11" s="28">
        <v>4391.8874999999998</v>
      </c>
      <c r="I11" s="28"/>
      <c r="J11" s="28">
        <v>6492.9150000000009</v>
      </c>
      <c r="K11" s="28"/>
      <c r="L11" s="28">
        <v>14648.634</v>
      </c>
      <c r="M11" s="28"/>
      <c r="N11" s="28">
        <v>6742.8269999999993</v>
      </c>
      <c r="O11" s="28">
        <v>2545.8615</v>
      </c>
      <c r="P11" s="28">
        <v>2541.7665000000002</v>
      </c>
    </row>
    <row r="12" spans="1:16" hidden="1">
      <c r="A12" s="26" t="s">
        <v>50</v>
      </c>
      <c r="C12" s="27" t="s">
        <v>49</v>
      </c>
      <c r="D12" s="28" t="e">
        <v>#REF!</v>
      </c>
      <c r="E12" s="28" t="e">
        <v>#REF!</v>
      </c>
      <c r="F12" s="28" t="e">
        <v>#REF!</v>
      </c>
      <c r="G12" s="28" t="e">
        <v>#REF!</v>
      </c>
      <c r="H12" s="28" t="e">
        <v>#REF!</v>
      </c>
      <c r="I12" s="28"/>
      <c r="J12" s="28" t="e">
        <v>#REF!</v>
      </c>
      <c r="K12" s="28"/>
      <c r="L12" s="28" t="e">
        <v>#REF!</v>
      </c>
      <c r="M12" s="28"/>
      <c r="N12" s="28" t="e">
        <v>#REF!</v>
      </c>
      <c r="O12" s="28" t="e">
        <v>#REF!</v>
      </c>
      <c r="P12" s="28" t="e">
        <v>#REF!</v>
      </c>
    </row>
    <row r="13" spans="1:16" hidden="1">
      <c r="C13" s="27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hidden="1">
      <c r="A14" s="26" t="s">
        <v>51</v>
      </c>
      <c r="C14" s="27" t="s">
        <v>38</v>
      </c>
      <c r="D14" s="26">
        <v>1.091</v>
      </c>
      <c r="E14" s="26">
        <v>1.091</v>
      </c>
      <c r="F14" s="26">
        <v>1.091</v>
      </c>
      <c r="G14" s="26">
        <v>1.091</v>
      </c>
      <c r="H14" s="26">
        <v>1.091</v>
      </c>
      <c r="J14" s="26">
        <v>1.02</v>
      </c>
      <c r="L14" s="26">
        <v>0.878</v>
      </c>
      <c r="N14" s="26">
        <v>0.878</v>
      </c>
      <c r="O14" s="26">
        <v>1.089</v>
      </c>
      <c r="P14" s="26">
        <v>1.089</v>
      </c>
    </row>
    <row r="15" spans="1:16" hidden="1">
      <c r="A15" s="26" t="s">
        <v>52</v>
      </c>
      <c r="C15" s="27" t="s">
        <v>38</v>
      </c>
      <c r="D15" s="26">
        <v>2.5910000000000002</v>
      </c>
      <c r="E15" s="26">
        <v>2.5910000000000002</v>
      </c>
      <c r="F15" s="26">
        <v>2.5910000000000002</v>
      </c>
      <c r="G15" s="26">
        <v>2.5910000000000002</v>
      </c>
      <c r="H15" s="26">
        <v>2.5910000000000002</v>
      </c>
      <c r="J15" s="26">
        <v>2.5910000000000002</v>
      </c>
      <c r="L15" s="26">
        <v>2.5910000000000002</v>
      </c>
      <c r="N15" s="26">
        <v>2.5910000000000002</v>
      </c>
      <c r="O15" s="26">
        <v>2.5910000000000002</v>
      </c>
      <c r="P15" s="26">
        <v>2.5910000000000002</v>
      </c>
    </row>
    <row r="16" spans="1:16" hidden="1">
      <c r="C16" s="27"/>
    </row>
    <row r="17" spans="1:16" hidden="1">
      <c r="A17" s="26" t="s">
        <v>53</v>
      </c>
      <c r="C17" s="27" t="s">
        <v>54</v>
      </c>
      <c r="D17" s="28">
        <v>2230.6738740000001</v>
      </c>
      <c r="E17" s="28">
        <v>4098.6175229999999</v>
      </c>
      <c r="F17" s="28">
        <v>5073.68104425</v>
      </c>
      <c r="G17" s="28">
        <v>4505.3966002500001</v>
      </c>
      <c r="H17" s="28">
        <v>4791.5492624999997</v>
      </c>
      <c r="I17" s="28"/>
      <c r="J17" s="28">
        <v>6622.7733000000007</v>
      </c>
      <c r="K17" s="28"/>
      <c r="L17" s="28">
        <v>12861.500652000001</v>
      </c>
      <c r="M17" s="28"/>
      <c r="N17" s="28">
        <v>5920.2021059999997</v>
      </c>
      <c r="O17" s="28">
        <v>2772.4431734999998</v>
      </c>
      <c r="P17" s="28">
        <v>2767.9837185000001</v>
      </c>
    </row>
    <row r="18" spans="1:16" hidden="1">
      <c r="A18" s="26" t="s">
        <v>55</v>
      </c>
      <c r="C18" s="27" t="s">
        <v>54</v>
      </c>
      <c r="D18" s="28" t="e">
        <v>#REF!</v>
      </c>
      <c r="E18" s="28" t="e">
        <v>#REF!</v>
      </c>
      <c r="F18" s="28" t="e">
        <v>#REF!</v>
      </c>
      <c r="G18" s="28" t="e">
        <v>#REF!</v>
      </c>
      <c r="H18" s="28" t="e">
        <v>#REF!</v>
      </c>
      <c r="I18" s="28"/>
      <c r="J18" s="28" t="e">
        <v>#REF!</v>
      </c>
      <c r="K18" s="28"/>
      <c r="L18" s="28" t="e">
        <v>#REF!</v>
      </c>
      <c r="M18" s="28"/>
      <c r="N18" s="28" t="e">
        <v>#REF!</v>
      </c>
      <c r="O18" s="28" t="e">
        <v>#REF!</v>
      </c>
      <c r="P18" s="28" t="e">
        <v>#REF!</v>
      </c>
    </row>
    <row r="19" spans="1:16" ht="15.75" hidden="1">
      <c r="A19" s="34" t="s">
        <v>56</v>
      </c>
      <c r="B19" s="34"/>
      <c r="C19" s="33" t="s">
        <v>54</v>
      </c>
      <c r="D19" s="40" t="e">
        <v>#REF!</v>
      </c>
      <c r="E19" s="40" t="e">
        <v>#REF!</v>
      </c>
      <c r="F19" s="40" t="e">
        <v>#REF!</v>
      </c>
      <c r="G19" s="40" t="e">
        <v>#REF!</v>
      </c>
      <c r="H19" s="40" t="e">
        <v>#REF!</v>
      </c>
      <c r="I19" s="40"/>
      <c r="J19" s="40" t="e">
        <v>#REF!</v>
      </c>
      <c r="K19" s="40"/>
      <c r="L19" s="40" t="e">
        <v>#REF!</v>
      </c>
      <c r="M19" s="40"/>
      <c r="N19" s="40" t="e">
        <v>#REF!</v>
      </c>
      <c r="O19" s="40" t="e">
        <v>#REF!</v>
      </c>
      <c r="P19" s="40" t="e">
        <v>#REF!</v>
      </c>
    </row>
    <row r="20" spans="1:16" hidden="1">
      <c r="C20" s="27"/>
    </row>
    <row r="21" spans="1:16" ht="15.75" hidden="1">
      <c r="A21" s="30" t="s">
        <v>57</v>
      </c>
      <c r="C21" s="41" t="s">
        <v>58</v>
      </c>
      <c r="D21" s="42" t="e">
        <v>#REF!</v>
      </c>
      <c r="E21" s="42" t="e">
        <v>#REF!</v>
      </c>
      <c r="F21" s="42" t="e">
        <v>#REF!</v>
      </c>
      <c r="G21" s="42" t="e">
        <v>#REF!</v>
      </c>
      <c r="H21" s="42" t="e">
        <v>#REF!</v>
      </c>
      <c r="I21" s="42"/>
      <c r="J21" s="42" t="e">
        <v>#REF!</v>
      </c>
      <c r="K21" s="42"/>
      <c r="L21" s="42" t="e">
        <v>#REF!</v>
      </c>
      <c r="M21" s="42"/>
      <c r="N21" s="42" t="e">
        <v>#REF!</v>
      </c>
      <c r="O21" s="42" t="e">
        <v>#REF!</v>
      </c>
      <c r="P21" s="42" t="e">
        <v>#REF!</v>
      </c>
    </row>
    <row r="22" spans="1:16" ht="15.75" hidden="1">
      <c r="A22" s="30" t="s">
        <v>59</v>
      </c>
      <c r="C22" s="41" t="s">
        <v>60</v>
      </c>
      <c r="D22" s="42" t="e">
        <v>#REF!</v>
      </c>
      <c r="E22" s="42" t="e">
        <v>#REF!</v>
      </c>
      <c r="F22" s="42" t="e">
        <v>#REF!</v>
      </c>
      <c r="G22" s="42" t="e">
        <v>#REF!</v>
      </c>
      <c r="H22" s="42" t="e">
        <v>#REF!</v>
      </c>
      <c r="I22" s="42"/>
      <c r="J22" s="42" t="e">
        <v>#REF!</v>
      </c>
      <c r="K22" s="42"/>
      <c r="L22" s="42" t="e">
        <v>#REF!</v>
      </c>
      <c r="M22" s="42"/>
      <c r="N22" s="42" t="e">
        <v>#REF!</v>
      </c>
      <c r="O22" s="42" t="e">
        <v>#REF!</v>
      </c>
      <c r="P22" s="42" t="e">
        <v>#REF!</v>
      </c>
    </row>
    <row r="23" spans="1:16" hidden="1">
      <c r="C23" s="27"/>
    </row>
    <row r="24" spans="1:16" ht="15.75" hidden="1">
      <c r="A24" s="31" t="s">
        <v>61</v>
      </c>
      <c r="B24" s="43"/>
      <c r="C24" s="44" t="s">
        <v>62</v>
      </c>
      <c r="D24" s="45">
        <v>1.7016626813001047E-3</v>
      </c>
      <c r="E24" s="45">
        <v>2.9822008229284901E-3</v>
      </c>
      <c r="F24" s="45">
        <v>1.3762419354991836E-2</v>
      </c>
      <c r="G24" s="45">
        <v>7.6609362357592248E-3</v>
      </c>
      <c r="H24" s="45">
        <v>1.4862125504032257E-2</v>
      </c>
      <c r="I24" s="45"/>
      <c r="J24" s="45" t="e">
        <v>#DIV/0!</v>
      </c>
      <c r="K24" s="45"/>
      <c r="L24" s="45">
        <v>4.809511944596101E-2</v>
      </c>
      <c r="M24" s="45"/>
      <c r="N24" s="45" t="e">
        <v>#DIV/0!</v>
      </c>
      <c r="O24" s="45" t="e">
        <v>#DIV/0!</v>
      </c>
      <c r="P24" s="45">
        <v>1.1605801754716982E-2</v>
      </c>
    </row>
    <row r="25" spans="1:16" ht="16.5" hidden="1" thickBot="1">
      <c r="A25" s="46" t="s">
        <v>63</v>
      </c>
      <c r="B25" s="47"/>
      <c r="C25" s="48" t="s">
        <v>62</v>
      </c>
      <c r="D25" s="49" t="e">
        <v>#REF!</v>
      </c>
      <c r="E25" s="49" t="e">
        <v>#REF!</v>
      </c>
      <c r="F25" s="49" t="e">
        <v>#REF!</v>
      </c>
      <c r="G25" s="49" t="e">
        <v>#REF!</v>
      </c>
      <c r="H25" s="49" t="e">
        <v>#REF!</v>
      </c>
      <c r="I25" s="49"/>
      <c r="J25" s="49" t="e">
        <v>#REF!</v>
      </c>
      <c r="K25" s="49"/>
      <c r="L25" s="49" t="e">
        <v>#REF!</v>
      </c>
      <c r="M25" s="49"/>
      <c r="N25" s="49" t="e">
        <v>#REF!</v>
      </c>
      <c r="O25" s="49" t="e">
        <v>#REF!</v>
      </c>
      <c r="P25" s="49" t="e">
        <v>#REF!</v>
      </c>
    </row>
    <row r="26" spans="1:16" hidden="1"/>
    <row r="27" spans="1:16" hidden="1"/>
    <row r="28" spans="1:16" hidden="1"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</row>
    <row r="29" spans="1:16" ht="15.75">
      <c r="A29" s="70" t="s">
        <v>124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16.5" thickBot="1">
      <c r="A30" s="1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15.75">
      <c r="A31" s="90" t="s">
        <v>107</v>
      </c>
      <c r="B31" s="90"/>
      <c r="C31" s="90" t="s">
        <v>1</v>
      </c>
      <c r="D31" s="93" t="s">
        <v>111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</row>
    <row r="32" spans="1:16" ht="15.75">
      <c r="A32" s="91"/>
      <c r="B32" s="91"/>
      <c r="C32" s="91"/>
      <c r="D32" s="94" t="s">
        <v>2</v>
      </c>
      <c r="E32" s="94"/>
      <c r="F32" s="94"/>
      <c r="G32" s="94"/>
      <c r="H32" s="94"/>
      <c r="I32" s="3"/>
      <c r="J32" s="94" t="s">
        <v>3</v>
      </c>
      <c r="K32" s="94"/>
      <c r="L32" s="94" t="s">
        <v>4</v>
      </c>
      <c r="M32" s="94"/>
      <c r="N32" s="94"/>
      <c r="O32" s="94" t="s">
        <v>5</v>
      </c>
      <c r="P32" s="94"/>
    </row>
    <row r="33" spans="1:16" ht="15.75">
      <c r="A33" s="91"/>
      <c r="B33" s="91"/>
      <c r="C33" s="91"/>
      <c r="D33" s="89" t="s">
        <v>109</v>
      </c>
      <c r="E33" s="89"/>
      <c r="F33" s="89"/>
      <c r="G33" s="89"/>
      <c r="H33" s="94" t="s">
        <v>6</v>
      </c>
      <c r="I33" s="94"/>
      <c r="J33" s="89" t="s">
        <v>7</v>
      </c>
      <c r="K33" s="89"/>
      <c r="L33" s="89" t="s">
        <v>115</v>
      </c>
      <c r="M33" s="89"/>
      <c r="N33" s="89"/>
      <c r="O33" s="3" t="s">
        <v>9</v>
      </c>
      <c r="P33" s="3" t="s">
        <v>10</v>
      </c>
    </row>
    <row r="34" spans="1:16" ht="15.75">
      <c r="A34" s="91"/>
      <c r="B34" s="91"/>
      <c r="C34" s="91"/>
      <c r="D34" s="4" t="s">
        <v>11</v>
      </c>
      <c r="E34" s="71" t="s">
        <v>108</v>
      </c>
      <c r="F34" s="4" t="s">
        <v>13</v>
      </c>
      <c r="G34" s="71" t="s">
        <v>129</v>
      </c>
      <c r="H34" s="71" t="s">
        <v>14</v>
      </c>
      <c r="I34" s="71" t="s">
        <v>15</v>
      </c>
      <c r="J34" s="4" t="s">
        <v>130</v>
      </c>
      <c r="K34" s="71" t="s">
        <v>12</v>
      </c>
      <c r="L34" s="71" t="s">
        <v>131</v>
      </c>
      <c r="M34" s="71" t="s">
        <v>112</v>
      </c>
      <c r="N34" s="4" t="s">
        <v>17</v>
      </c>
      <c r="O34" s="71" t="s">
        <v>18</v>
      </c>
      <c r="P34" s="4" t="s">
        <v>114</v>
      </c>
    </row>
    <row r="35" spans="1:16" ht="16.5" thickBot="1">
      <c r="A35" s="92"/>
      <c r="B35" s="92"/>
      <c r="C35" s="92"/>
      <c r="D35" s="72" t="s">
        <v>108</v>
      </c>
      <c r="E35" s="72" t="s">
        <v>13</v>
      </c>
      <c r="F35" s="72" t="s">
        <v>14</v>
      </c>
      <c r="G35" s="72" t="s">
        <v>43</v>
      </c>
      <c r="H35" s="72" t="s">
        <v>15</v>
      </c>
      <c r="I35" s="72" t="s">
        <v>132</v>
      </c>
      <c r="J35" s="72" t="s">
        <v>16</v>
      </c>
      <c r="K35" s="72" t="s">
        <v>131</v>
      </c>
      <c r="L35" s="72" t="s">
        <v>112</v>
      </c>
      <c r="M35" s="72" t="s">
        <v>17</v>
      </c>
      <c r="N35" s="72" t="s">
        <v>18</v>
      </c>
      <c r="O35" s="72" t="s">
        <v>114</v>
      </c>
      <c r="P35" s="72" t="s">
        <v>20</v>
      </c>
    </row>
    <row r="36" spans="1:16" ht="15.75">
      <c r="A36" s="5" t="s">
        <v>121</v>
      </c>
      <c r="B36" s="6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</row>
    <row r="37" spans="1:16">
      <c r="A37" s="8" t="s">
        <v>116</v>
      </c>
      <c r="B37" s="8"/>
      <c r="C37" s="9" t="s">
        <v>21</v>
      </c>
      <c r="D37" s="10">
        <v>6116</v>
      </c>
      <c r="E37" s="10">
        <v>5883</v>
      </c>
      <c r="F37" s="10">
        <v>11967</v>
      </c>
      <c r="G37" s="10">
        <v>13215</v>
      </c>
      <c r="H37" s="10">
        <v>14077</v>
      </c>
      <c r="I37" s="10">
        <v>9901</v>
      </c>
      <c r="J37" s="10">
        <v>14725</v>
      </c>
      <c r="K37" s="10">
        <v>16396</v>
      </c>
      <c r="L37" s="10">
        <v>31530</v>
      </c>
      <c r="M37" s="10">
        <v>12622</v>
      </c>
      <c r="N37" s="10">
        <v>15959</v>
      </c>
      <c r="O37" s="10">
        <v>6011</v>
      </c>
      <c r="P37" s="10">
        <v>3946</v>
      </c>
    </row>
    <row r="38" spans="1:16" ht="15.75">
      <c r="A38" s="50" t="s">
        <v>64</v>
      </c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</row>
    <row r="39" spans="1:16">
      <c r="A39" s="1" t="s">
        <v>22</v>
      </c>
      <c r="B39" s="1"/>
      <c r="C39" s="13" t="s">
        <v>23</v>
      </c>
      <c r="D39" s="1">
        <v>3</v>
      </c>
      <c r="E39" s="1">
        <v>3</v>
      </c>
      <c r="F39" s="1">
        <v>4</v>
      </c>
      <c r="G39" s="1">
        <v>2</v>
      </c>
      <c r="H39" s="1">
        <v>4</v>
      </c>
      <c r="I39" s="1">
        <v>4</v>
      </c>
      <c r="J39" s="1">
        <v>3</v>
      </c>
      <c r="K39" s="1">
        <v>3</v>
      </c>
      <c r="L39" s="1">
        <v>3</v>
      </c>
      <c r="M39" s="1">
        <v>3</v>
      </c>
      <c r="N39" s="1">
        <v>2</v>
      </c>
      <c r="O39" s="1">
        <v>3</v>
      </c>
      <c r="P39" s="1">
        <v>4</v>
      </c>
    </row>
    <row r="40" spans="1:16">
      <c r="A40" s="1" t="s">
        <v>24</v>
      </c>
      <c r="B40" s="1"/>
      <c r="C40" s="13" t="s">
        <v>25</v>
      </c>
      <c r="D40" s="1">
        <v>0.19500000000000001</v>
      </c>
      <c r="E40" s="1">
        <v>0.19500000000000001</v>
      </c>
      <c r="F40" s="1">
        <v>0.19500000000000001</v>
      </c>
      <c r="G40" s="1">
        <v>0.19500000000000001</v>
      </c>
      <c r="H40" s="1">
        <v>0.19500000000000001</v>
      </c>
      <c r="I40" s="1">
        <v>0.19500000000000001</v>
      </c>
      <c r="J40" s="1">
        <v>0.19500000000000001</v>
      </c>
      <c r="K40" s="1">
        <v>0.19500000000000001</v>
      </c>
      <c r="L40" s="1">
        <v>0.19500000000000001</v>
      </c>
      <c r="M40" s="1">
        <v>0.19500000000000001</v>
      </c>
      <c r="N40" s="1">
        <v>0.19500000000000001</v>
      </c>
      <c r="O40" s="1">
        <v>0.19500000000000001</v>
      </c>
      <c r="P40" s="1">
        <v>0.19500000000000001</v>
      </c>
    </row>
    <row r="41" spans="1:16">
      <c r="A41" s="1" t="s">
        <v>65</v>
      </c>
      <c r="B41" s="1"/>
      <c r="C41" s="13" t="s">
        <v>26</v>
      </c>
      <c r="D41" s="14">
        <v>3577.86</v>
      </c>
      <c r="E41" s="14">
        <v>3441.56</v>
      </c>
      <c r="F41" s="14">
        <v>9334.26</v>
      </c>
      <c r="G41" s="14">
        <v>5153.8500000000004</v>
      </c>
      <c r="H41" s="14">
        <v>10980.06</v>
      </c>
      <c r="I41" s="14">
        <v>7722.78</v>
      </c>
      <c r="J41" s="14">
        <v>8614.1299999999992</v>
      </c>
      <c r="K41" s="14">
        <v>9591.66</v>
      </c>
      <c r="L41" s="14">
        <v>18445.05</v>
      </c>
      <c r="M41" s="14">
        <v>7383.87</v>
      </c>
      <c r="N41" s="14">
        <v>6224.01</v>
      </c>
      <c r="O41" s="14">
        <v>3516.44</v>
      </c>
      <c r="P41" s="14">
        <v>3077.88</v>
      </c>
    </row>
    <row r="42" spans="1:16">
      <c r="A42" s="1" t="s">
        <v>118</v>
      </c>
      <c r="B42" s="1"/>
      <c r="C42" s="13" t="s">
        <v>27</v>
      </c>
      <c r="D42" s="15">
        <v>0.1</v>
      </c>
      <c r="E42" s="15">
        <v>0.05</v>
      </c>
      <c r="F42" s="15">
        <v>0.05</v>
      </c>
      <c r="G42" s="15">
        <v>0.05</v>
      </c>
      <c r="H42" s="15">
        <v>0.05</v>
      </c>
      <c r="I42" s="15">
        <v>0.05</v>
      </c>
      <c r="J42" s="15">
        <v>0.1</v>
      </c>
      <c r="K42" s="15">
        <v>0.05</v>
      </c>
      <c r="L42" s="15">
        <v>0.05</v>
      </c>
      <c r="M42" s="15">
        <v>0.05</v>
      </c>
      <c r="N42" s="15">
        <v>0.05</v>
      </c>
      <c r="O42" s="15">
        <v>0.05</v>
      </c>
      <c r="P42" s="15">
        <v>0.05</v>
      </c>
    </row>
    <row r="43" spans="1:16">
      <c r="A43" s="1" t="s">
        <v>66</v>
      </c>
      <c r="B43" s="1"/>
      <c r="C43" s="13" t="s">
        <v>26</v>
      </c>
      <c r="D43" s="14">
        <v>3935.65</v>
      </c>
      <c r="E43" s="14">
        <v>3613.64</v>
      </c>
      <c r="F43" s="14">
        <v>9800.9699999999993</v>
      </c>
      <c r="G43" s="14">
        <v>5411.54</v>
      </c>
      <c r="H43" s="14">
        <v>11529.06</v>
      </c>
      <c r="I43" s="14">
        <v>8108.92</v>
      </c>
      <c r="J43" s="14">
        <v>9475.5400000000009</v>
      </c>
      <c r="K43" s="14">
        <v>10071.24</v>
      </c>
      <c r="L43" s="14">
        <v>19367.3</v>
      </c>
      <c r="M43" s="14">
        <v>7753.06</v>
      </c>
      <c r="N43" s="14">
        <v>6535.21</v>
      </c>
      <c r="O43" s="14">
        <v>3692.26</v>
      </c>
      <c r="P43" s="14">
        <v>3231.77</v>
      </c>
    </row>
    <row r="44" spans="1:16">
      <c r="A44" s="1" t="s">
        <v>28</v>
      </c>
      <c r="B44" s="1"/>
      <c r="C44" s="13" t="s">
        <v>29</v>
      </c>
      <c r="D44" s="14">
        <v>2279.1999999999998</v>
      </c>
      <c r="E44" s="14">
        <v>3304.84</v>
      </c>
      <c r="F44" s="14">
        <v>1215.57</v>
      </c>
      <c r="G44" s="14">
        <v>1424.5</v>
      </c>
      <c r="H44" s="14">
        <v>1120.6099999999999</v>
      </c>
      <c r="I44" s="14">
        <v>322.89</v>
      </c>
      <c r="J44" s="14">
        <v>360.87</v>
      </c>
      <c r="K44" s="14">
        <v>189.93</v>
      </c>
      <c r="L44" s="14">
        <v>932.26</v>
      </c>
      <c r="M44" s="14">
        <v>497.2</v>
      </c>
      <c r="N44" s="14">
        <v>854.7</v>
      </c>
      <c r="O44" s="14">
        <v>1282.05</v>
      </c>
      <c r="P44" s="14">
        <v>1234.57</v>
      </c>
    </row>
    <row r="45" spans="1:16">
      <c r="A45" s="1" t="s">
        <v>67</v>
      </c>
      <c r="B45" s="1"/>
      <c r="C45" s="13" t="s">
        <v>30</v>
      </c>
      <c r="D45" s="16">
        <v>8970133.5</v>
      </c>
      <c r="E45" s="16">
        <v>11942502</v>
      </c>
      <c r="F45" s="16">
        <v>11913765.1</v>
      </c>
      <c r="G45" s="16">
        <v>7708738.7000000002</v>
      </c>
      <c r="H45" s="16">
        <v>12919579.9</v>
      </c>
      <c r="I45" s="16">
        <v>2618289.2000000002</v>
      </c>
      <c r="J45" s="16">
        <v>3419438.1</v>
      </c>
      <c r="K45" s="16">
        <v>1912830.6</v>
      </c>
      <c r="L45" s="16">
        <v>18055359.100000001</v>
      </c>
      <c r="M45" s="16">
        <v>3854821.4</v>
      </c>
      <c r="N45" s="16">
        <v>5585644</v>
      </c>
      <c r="O45" s="16">
        <v>4733661.9000000004</v>
      </c>
      <c r="P45" s="16">
        <v>3989846.3</v>
      </c>
    </row>
    <row r="46" spans="1:16">
      <c r="A46" s="12" t="s">
        <v>31</v>
      </c>
      <c r="B46" s="12"/>
      <c r="C46" s="17" t="s">
        <v>32</v>
      </c>
      <c r="D46" s="22">
        <v>1305120</v>
      </c>
      <c r="E46" s="22">
        <v>1839528</v>
      </c>
      <c r="F46" s="22">
        <v>1356160</v>
      </c>
      <c r="G46" s="22">
        <v>816060</v>
      </c>
      <c r="H46" s="22">
        <v>1463200</v>
      </c>
      <c r="I46" s="22">
        <v>295120</v>
      </c>
      <c r="J46" s="22">
        <v>493506</v>
      </c>
      <c r="K46" s="22">
        <v>291650</v>
      </c>
      <c r="L46" s="22">
        <v>1671360</v>
      </c>
      <c r="M46" s="22">
        <v>357552</v>
      </c>
      <c r="N46" s="22">
        <v>342600</v>
      </c>
      <c r="O46" s="22">
        <v>325800</v>
      </c>
      <c r="P46" s="22">
        <v>310050</v>
      </c>
    </row>
    <row r="47" spans="1:16">
      <c r="A47" s="8" t="s">
        <v>119</v>
      </c>
      <c r="B47" s="8"/>
      <c r="C47" s="9" t="s">
        <v>33</v>
      </c>
      <c r="D47" s="18">
        <v>6.8730000000000002</v>
      </c>
      <c r="E47" s="18">
        <v>6.4922000000000004</v>
      </c>
      <c r="F47" s="18">
        <v>8.7849000000000004</v>
      </c>
      <c r="G47" s="18">
        <v>9.4463000000000008</v>
      </c>
      <c r="H47" s="18">
        <v>8.8297000000000008</v>
      </c>
      <c r="I47" s="18">
        <v>8.8719000000000001</v>
      </c>
      <c r="J47" s="18">
        <v>6.9288999999999996</v>
      </c>
      <c r="K47" s="18">
        <v>6.5587</v>
      </c>
      <c r="L47" s="18">
        <v>10.8028</v>
      </c>
      <c r="M47" s="18">
        <v>10.7811</v>
      </c>
      <c r="N47" s="18">
        <v>16.303699999999999</v>
      </c>
      <c r="O47" s="18">
        <v>14.529299999999999</v>
      </c>
      <c r="P47" s="18">
        <v>12.868399999999999</v>
      </c>
    </row>
    <row r="48" spans="1:16" ht="15.75">
      <c r="A48" s="11" t="s">
        <v>34</v>
      </c>
      <c r="B48" s="12"/>
      <c r="C48" s="13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</row>
    <row r="49" spans="1:16">
      <c r="A49" s="12" t="s">
        <v>68</v>
      </c>
      <c r="B49" s="1"/>
      <c r="C49" s="13" t="s">
        <v>35</v>
      </c>
      <c r="D49" s="14">
        <v>1551</v>
      </c>
      <c r="E49" s="14">
        <v>1551</v>
      </c>
      <c r="F49" s="14">
        <v>1551</v>
      </c>
      <c r="G49" s="14">
        <v>1551</v>
      </c>
      <c r="H49" s="14">
        <v>1551</v>
      </c>
      <c r="I49" s="14">
        <v>1551</v>
      </c>
      <c r="J49" s="14">
        <v>1551</v>
      </c>
      <c r="K49" s="14">
        <v>1551</v>
      </c>
      <c r="L49" s="14">
        <v>1551</v>
      </c>
      <c r="M49" s="14">
        <v>1551</v>
      </c>
      <c r="N49" s="14">
        <v>1551</v>
      </c>
      <c r="O49" s="14">
        <v>1551</v>
      </c>
      <c r="P49" s="14">
        <v>1551</v>
      </c>
    </row>
    <row r="50" spans="1:16">
      <c r="A50" s="1" t="s">
        <v>36</v>
      </c>
      <c r="B50" s="1"/>
      <c r="C50" s="13" t="s">
        <v>37</v>
      </c>
      <c r="D50" s="1">
        <v>34</v>
      </c>
      <c r="E50" s="1">
        <v>17</v>
      </c>
      <c r="F50" s="1">
        <v>21</v>
      </c>
      <c r="G50" s="1">
        <v>19</v>
      </c>
      <c r="H50" s="1">
        <v>18</v>
      </c>
      <c r="I50" s="1">
        <v>8</v>
      </c>
      <c r="J50" s="1">
        <v>11</v>
      </c>
      <c r="K50" s="1">
        <v>7</v>
      </c>
      <c r="L50" s="1">
        <v>33</v>
      </c>
      <c r="M50" s="1">
        <v>10</v>
      </c>
      <c r="N50" s="1">
        <v>17</v>
      </c>
      <c r="O50" s="1">
        <v>16</v>
      </c>
      <c r="P50" s="1">
        <v>24</v>
      </c>
    </row>
    <row r="51" spans="1:16">
      <c r="A51" s="1" t="s">
        <v>69</v>
      </c>
      <c r="B51" s="1"/>
      <c r="C51" s="13" t="s">
        <v>30</v>
      </c>
      <c r="D51" s="14">
        <v>52734</v>
      </c>
      <c r="E51" s="14">
        <v>26367</v>
      </c>
      <c r="F51" s="14">
        <v>32571</v>
      </c>
      <c r="G51" s="14">
        <v>29469</v>
      </c>
      <c r="H51" s="14">
        <v>27918</v>
      </c>
      <c r="I51" s="14">
        <v>12408</v>
      </c>
      <c r="J51" s="14">
        <v>17061</v>
      </c>
      <c r="K51" s="14">
        <v>10857</v>
      </c>
      <c r="L51" s="14">
        <v>51183</v>
      </c>
      <c r="M51" s="14">
        <v>15510</v>
      </c>
      <c r="N51" s="14">
        <v>26367</v>
      </c>
      <c r="O51" s="14">
        <v>24816</v>
      </c>
      <c r="P51" s="14">
        <v>37224</v>
      </c>
    </row>
    <row r="52" spans="1:16">
      <c r="A52" s="8" t="s">
        <v>70</v>
      </c>
      <c r="B52" s="8"/>
      <c r="C52" s="9" t="s">
        <v>49</v>
      </c>
      <c r="D52" s="20">
        <v>23.14</v>
      </c>
      <c r="E52" s="20">
        <v>7.98</v>
      </c>
      <c r="F52" s="20">
        <v>26.79</v>
      </c>
      <c r="G52" s="20">
        <v>20.69</v>
      </c>
      <c r="H52" s="20">
        <v>24.91</v>
      </c>
      <c r="I52" s="20">
        <v>38.43</v>
      </c>
      <c r="J52" s="20">
        <v>47.28</v>
      </c>
      <c r="K52" s="20">
        <v>57.16</v>
      </c>
      <c r="L52" s="20">
        <v>54.9</v>
      </c>
      <c r="M52" s="20">
        <v>31.19</v>
      </c>
      <c r="N52" s="20">
        <v>30.85</v>
      </c>
      <c r="O52" s="20">
        <v>19.36</v>
      </c>
      <c r="P52" s="20">
        <v>30.15</v>
      </c>
    </row>
    <row r="53" spans="1:16">
      <c r="A53" s="12" t="s">
        <v>120</v>
      </c>
      <c r="B53" s="12"/>
      <c r="C53" s="13" t="s">
        <v>38</v>
      </c>
      <c r="D53" s="21">
        <v>1.0900000000000001</v>
      </c>
      <c r="E53" s="21">
        <v>1.0900000000000001</v>
      </c>
      <c r="F53" s="21">
        <v>1.0900000000000001</v>
      </c>
      <c r="G53" s="21">
        <v>1.0900000000000001</v>
      </c>
      <c r="H53" s="21">
        <v>1.0900000000000001</v>
      </c>
      <c r="I53" s="21">
        <v>1.0900000000000001</v>
      </c>
      <c r="J53" s="21">
        <v>1.02</v>
      </c>
      <c r="K53" s="21">
        <v>1.02</v>
      </c>
      <c r="L53" s="21">
        <v>0.88</v>
      </c>
      <c r="M53" s="21">
        <v>0.88</v>
      </c>
      <c r="N53" s="21">
        <v>0.88</v>
      </c>
      <c r="O53" s="21">
        <v>1.0900000000000001</v>
      </c>
      <c r="P53" s="21">
        <v>1.0900000000000001</v>
      </c>
    </row>
    <row r="54" spans="1:16">
      <c r="A54" s="12" t="s">
        <v>71</v>
      </c>
      <c r="B54" s="1"/>
      <c r="C54" s="13" t="s">
        <v>39</v>
      </c>
      <c r="D54" s="22">
        <v>9777446</v>
      </c>
      <c r="E54" s="22">
        <v>13017327</v>
      </c>
      <c r="F54" s="22">
        <v>12986004</v>
      </c>
      <c r="G54" s="22">
        <v>8402525</v>
      </c>
      <c r="H54" s="22">
        <v>14082342</v>
      </c>
      <c r="I54" s="22">
        <v>2853935</v>
      </c>
      <c r="J54" s="22">
        <v>3487827</v>
      </c>
      <c r="K54" s="22">
        <v>1951087</v>
      </c>
      <c r="L54" s="22">
        <v>15888716</v>
      </c>
      <c r="M54" s="22">
        <v>3392243</v>
      </c>
      <c r="N54" s="22">
        <v>4915367</v>
      </c>
      <c r="O54" s="22">
        <v>5159691</v>
      </c>
      <c r="P54" s="22">
        <v>4348932</v>
      </c>
    </row>
    <row r="55" spans="1:16">
      <c r="A55" s="12" t="s">
        <v>126</v>
      </c>
      <c r="B55" s="1"/>
      <c r="C55" s="13" t="s">
        <v>38</v>
      </c>
      <c r="D55" s="14">
        <v>2.59</v>
      </c>
      <c r="E55" s="14">
        <v>2.59</v>
      </c>
      <c r="F55" s="14">
        <v>2.59</v>
      </c>
      <c r="G55" s="14">
        <v>2.59</v>
      </c>
      <c r="H55" s="14">
        <v>2.59</v>
      </c>
      <c r="I55" s="14">
        <v>2.59</v>
      </c>
      <c r="J55" s="14">
        <v>2.59</v>
      </c>
      <c r="K55" s="14">
        <v>2.59</v>
      </c>
      <c r="L55" s="14">
        <v>2.59</v>
      </c>
      <c r="M55" s="14">
        <v>2.59</v>
      </c>
      <c r="N55" s="14">
        <v>2.59</v>
      </c>
      <c r="O55" s="14">
        <v>2.59</v>
      </c>
      <c r="P55" s="14">
        <v>2.59</v>
      </c>
    </row>
    <row r="56" spans="1:16" ht="15.75" thickBot="1">
      <c r="A56" s="2" t="s">
        <v>72</v>
      </c>
      <c r="B56" s="2"/>
      <c r="C56" s="23" t="s">
        <v>39</v>
      </c>
      <c r="D56" s="24">
        <v>136581</v>
      </c>
      <c r="E56" s="24">
        <v>68291</v>
      </c>
      <c r="F56" s="24">
        <v>84359</v>
      </c>
      <c r="G56" s="24">
        <v>76325</v>
      </c>
      <c r="H56" s="24">
        <v>72308</v>
      </c>
      <c r="I56" s="24">
        <v>32137</v>
      </c>
      <c r="J56" s="24">
        <v>44188</v>
      </c>
      <c r="K56" s="24">
        <v>28120</v>
      </c>
      <c r="L56" s="24">
        <v>132564</v>
      </c>
      <c r="M56" s="24">
        <v>40171</v>
      </c>
      <c r="N56" s="24">
        <v>68291</v>
      </c>
      <c r="O56" s="24">
        <v>64273</v>
      </c>
      <c r="P56" s="24">
        <v>96410</v>
      </c>
    </row>
    <row r="57" spans="1:16">
      <c r="A57" s="25" t="s">
        <v>128</v>
      </c>
      <c r="B57" s="1"/>
      <c r="C57" s="13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</row>
    <row r="58" spans="1:16">
      <c r="C58" s="27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</row>
    <row r="59" spans="1:16">
      <c r="C59" s="27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</row>
    <row r="60" spans="1:16" ht="15.75" hidden="1">
      <c r="A60" s="29" t="s">
        <v>40</v>
      </c>
    </row>
    <row r="61" spans="1:16" ht="15.75" hidden="1">
      <c r="A61" s="30" t="s">
        <v>41</v>
      </c>
    </row>
    <row r="62" spans="1:16" ht="15.75" hidden="1">
      <c r="A62" s="31" t="s">
        <v>73</v>
      </c>
    </row>
    <row r="63" spans="1:16" hidden="1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</row>
    <row r="64" spans="1:16" ht="15.75" hidden="1">
      <c r="A64" s="95" t="s">
        <v>0</v>
      </c>
      <c r="B64" s="95"/>
      <c r="C64" s="95" t="s">
        <v>1</v>
      </c>
      <c r="D64" s="97" t="s">
        <v>110</v>
      </c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</row>
    <row r="65" spans="1:16" ht="15.75" hidden="1">
      <c r="A65" s="95"/>
      <c r="B65" s="95"/>
      <c r="C65" s="95"/>
      <c r="D65" s="98" t="s">
        <v>2</v>
      </c>
      <c r="E65" s="98"/>
      <c r="F65" s="98"/>
      <c r="G65" s="98"/>
      <c r="H65" s="98"/>
      <c r="I65" s="33"/>
      <c r="J65" s="34" t="s">
        <v>3</v>
      </c>
      <c r="K65" s="34"/>
      <c r="L65" s="98" t="s">
        <v>4</v>
      </c>
      <c r="M65" s="98"/>
      <c r="N65" s="98"/>
      <c r="O65" s="98" t="s">
        <v>5</v>
      </c>
      <c r="P65" s="98"/>
    </row>
    <row r="66" spans="1:16" ht="15.75" hidden="1">
      <c r="A66" s="95"/>
      <c r="B66" s="95"/>
      <c r="C66" s="95"/>
      <c r="D66" s="99" t="s">
        <v>122</v>
      </c>
      <c r="E66" s="99"/>
      <c r="F66" s="99"/>
      <c r="G66" s="99"/>
      <c r="H66" s="33" t="s">
        <v>6</v>
      </c>
      <c r="I66" s="33"/>
      <c r="J66" s="35" t="s">
        <v>7</v>
      </c>
      <c r="K66" s="35"/>
      <c r="L66" s="99" t="s">
        <v>8</v>
      </c>
      <c r="M66" s="99"/>
      <c r="N66" s="99"/>
      <c r="O66" s="33" t="s">
        <v>9</v>
      </c>
      <c r="P66" s="33" t="s">
        <v>10</v>
      </c>
    </row>
    <row r="67" spans="1:16" ht="15.75" hidden="1">
      <c r="A67" s="95"/>
      <c r="B67" s="95"/>
      <c r="C67" s="95"/>
      <c r="D67" s="36" t="s">
        <v>11</v>
      </c>
      <c r="E67" s="68" t="s">
        <v>108</v>
      </c>
      <c r="F67" s="36" t="s">
        <v>13</v>
      </c>
      <c r="G67" s="68" t="s">
        <v>113</v>
      </c>
      <c r="H67" s="37" t="s">
        <v>14</v>
      </c>
      <c r="I67" s="37"/>
      <c r="J67" s="36" t="s">
        <v>44</v>
      </c>
      <c r="K67" s="37"/>
      <c r="L67" s="37" t="s">
        <v>47</v>
      </c>
      <c r="M67" s="37"/>
      <c r="N67" s="36" t="s">
        <v>17</v>
      </c>
      <c r="O67" s="37" t="s">
        <v>18</v>
      </c>
      <c r="P67" s="36" t="s">
        <v>19</v>
      </c>
    </row>
    <row r="68" spans="1:16" ht="15.75" hidden="1">
      <c r="A68" s="96"/>
      <c r="B68" s="96"/>
      <c r="C68" s="96"/>
      <c r="D68" s="69" t="s">
        <v>108</v>
      </c>
      <c r="E68" s="38" t="s">
        <v>13</v>
      </c>
      <c r="F68" s="38" t="s">
        <v>14</v>
      </c>
      <c r="G68" s="38" t="s">
        <v>45</v>
      </c>
      <c r="H68" s="38" t="s">
        <v>46</v>
      </c>
      <c r="I68" s="38"/>
      <c r="J68" s="38" t="s">
        <v>47</v>
      </c>
      <c r="K68" s="38"/>
      <c r="L68" s="38" t="s">
        <v>17</v>
      </c>
      <c r="M68" s="38"/>
      <c r="N68" s="38" t="s">
        <v>18</v>
      </c>
      <c r="O68" s="38" t="s">
        <v>19</v>
      </c>
      <c r="P68" s="38" t="s">
        <v>20</v>
      </c>
    </row>
    <row r="69" spans="1:16" hidden="1">
      <c r="A69" s="26" t="s">
        <v>48</v>
      </c>
      <c r="C69" s="27" t="s">
        <v>49</v>
      </c>
      <c r="D69" s="28">
        <v>3935.6459999999997</v>
      </c>
      <c r="E69" s="28">
        <v>3613.6327499999998</v>
      </c>
      <c r="F69" s="28">
        <v>9800.973</v>
      </c>
      <c r="G69" s="28">
        <v>5411.5425000000005</v>
      </c>
      <c r="H69" s="28">
        <v>11529.063</v>
      </c>
      <c r="I69" s="28"/>
      <c r="J69" s="28">
        <v>9475.5375000000004</v>
      </c>
      <c r="K69" s="28"/>
      <c r="L69" s="28">
        <v>19367.302499999998</v>
      </c>
      <c r="M69" s="28"/>
      <c r="N69" s="28">
        <v>6535.2105000000001</v>
      </c>
      <c r="O69" s="28">
        <v>2461.5045</v>
      </c>
      <c r="P69" s="28">
        <v>2423.8305</v>
      </c>
    </row>
    <row r="70" spans="1:16" hidden="1">
      <c r="A70" s="26" t="s">
        <v>50</v>
      </c>
      <c r="C70" s="27" t="s">
        <v>49</v>
      </c>
      <c r="D70" s="28">
        <v>23.137065637065639</v>
      </c>
      <c r="E70" s="28">
        <v>7.9782984955398746</v>
      </c>
      <c r="F70" s="28">
        <v>26.794836990054051</v>
      </c>
      <c r="G70" s="28">
        <v>20.687258687258687</v>
      </c>
      <c r="H70" s="28">
        <v>24.913216908647971</v>
      </c>
      <c r="I70" s="28"/>
      <c r="J70" s="28">
        <v>47.277412918779618</v>
      </c>
      <c r="K70" s="28"/>
      <c r="L70" s="28">
        <v>54.902065947267928</v>
      </c>
      <c r="M70" s="28"/>
      <c r="N70" s="28">
        <v>30.849420849420849</v>
      </c>
      <c r="O70" s="28">
        <v>14.517374517374517</v>
      </c>
      <c r="P70" s="28">
        <v>22.812940838252892</v>
      </c>
    </row>
    <row r="71" spans="1:16" hidden="1">
      <c r="C71" s="27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</row>
    <row r="72" spans="1:16" hidden="1">
      <c r="A72" s="26" t="s">
        <v>51</v>
      </c>
      <c r="C72" s="27" t="s">
        <v>38</v>
      </c>
      <c r="D72" s="26">
        <v>1.091</v>
      </c>
      <c r="E72" s="26">
        <v>1.091</v>
      </c>
      <c r="F72" s="26">
        <v>1.091</v>
      </c>
      <c r="G72" s="26">
        <v>1.091</v>
      </c>
      <c r="H72" s="26">
        <v>1.091</v>
      </c>
      <c r="J72" s="26">
        <v>1.02</v>
      </c>
      <c r="L72" s="26">
        <v>0.878</v>
      </c>
      <c r="N72" s="26">
        <v>0.878</v>
      </c>
      <c r="O72" s="26">
        <v>1.089</v>
      </c>
      <c r="P72" s="26">
        <v>1.089</v>
      </c>
    </row>
    <row r="73" spans="1:16" hidden="1">
      <c r="A73" s="26" t="s">
        <v>52</v>
      </c>
      <c r="C73" s="27" t="s">
        <v>38</v>
      </c>
      <c r="D73" s="26">
        <v>2.5910000000000002</v>
      </c>
      <c r="E73" s="26">
        <v>2.5910000000000002</v>
      </c>
      <c r="F73" s="26">
        <v>2.5910000000000002</v>
      </c>
      <c r="G73" s="26">
        <v>2.5910000000000002</v>
      </c>
      <c r="H73" s="26">
        <v>2.5910000000000002</v>
      </c>
      <c r="J73" s="26">
        <v>2.5910000000000002</v>
      </c>
      <c r="L73" s="26">
        <v>2.5910000000000002</v>
      </c>
      <c r="N73" s="26">
        <v>2.5910000000000002</v>
      </c>
      <c r="O73" s="26">
        <v>2.5910000000000002</v>
      </c>
      <c r="P73" s="26">
        <v>2.5910000000000002</v>
      </c>
    </row>
    <row r="74" spans="1:16" hidden="1">
      <c r="C74" s="27"/>
    </row>
    <row r="75" spans="1:16" hidden="1">
      <c r="A75" s="26" t="s">
        <v>53</v>
      </c>
      <c r="C75" s="27" t="s">
        <v>54</v>
      </c>
      <c r="D75" s="28">
        <v>4293.7897859999994</v>
      </c>
      <c r="E75" s="28">
        <v>3942.4733302499994</v>
      </c>
      <c r="F75" s="28">
        <v>10692.861542999999</v>
      </c>
      <c r="G75" s="28">
        <v>5903.9928675000001</v>
      </c>
      <c r="H75" s="28">
        <v>12578.207732999999</v>
      </c>
      <c r="I75" s="28"/>
      <c r="J75" s="28">
        <v>9665.0482499999998</v>
      </c>
      <c r="K75" s="28"/>
      <c r="L75" s="28">
        <v>17004.491595</v>
      </c>
      <c r="M75" s="28"/>
      <c r="N75" s="28">
        <v>5737.9148190000005</v>
      </c>
      <c r="O75" s="28">
        <v>2680.5784005</v>
      </c>
      <c r="P75" s="28">
        <v>2639.5514144999997</v>
      </c>
    </row>
    <row r="76" spans="1:16" hidden="1">
      <c r="A76" s="26" t="s">
        <v>55</v>
      </c>
      <c r="C76" s="27" t="s">
        <v>54</v>
      </c>
      <c r="D76" s="28">
        <v>59.948137065637077</v>
      </c>
      <c r="E76" s="28">
        <v>20.671771401943815</v>
      </c>
      <c r="F76" s="28">
        <v>69.425422641230057</v>
      </c>
      <c r="G76" s="28">
        <v>53.600687258687266</v>
      </c>
      <c r="H76" s="28">
        <v>64.550145010306892</v>
      </c>
      <c r="I76" s="28"/>
      <c r="J76" s="28">
        <v>122.495776872558</v>
      </c>
      <c r="K76" s="28"/>
      <c r="L76" s="28">
        <v>142.2512528693712</v>
      </c>
      <c r="M76" s="28"/>
      <c r="N76" s="28">
        <v>79.930849420849427</v>
      </c>
      <c r="O76" s="28">
        <v>37.614517374517376</v>
      </c>
      <c r="P76" s="28">
        <v>59.10832971191325</v>
      </c>
    </row>
    <row r="77" spans="1:16" ht="15.75" hidden="1">
      <c r="A77" s="34" t="s">
        <v>56</v>
      </c>
      <c r="B77" s="34"/>
      <c r="C77" s="33" t="s">
        <v>54</v>
      </c>
      <c r="D77" s="40">
        <v>4353.7379230656361</v>
      </c>
      <c r="E77" s="40">
        <v>3963.1451016519432</v>
      </c>
      <c r="F77" s="40">
        <v>10762.286965641229</v>
      </c>
      <c r="G77" s="40">
        <v>5957.5935547586878</v>
      </c>
      <c r="H77" s="40">
        <v>12642.757878010307</v>
      </c>
      <c r="I77" s="40"/>
      <c r="J77" s="40">
        <v>9787.5440268725579</v>
      </c>
      <c r="K77" s="40"/>
      <c r="L77" s="40">
        <v>17146.742847869369</v>
      </c>
      <c r="M77" s="40"/>
      <c r="N77" s="40">
        <v>5817.8456684208504</v>
      </c>
      <c r="O77" s="40">
        <v>2718.1929178745172</v>
      </c>
      <c r="P77" s="40">
        <v>2698.6597442119128</v>
      </c>
    </row>
    <row r="78" spans="1:16" hidden="1">
      <c r="C78" s="27"/>
    </row>
    <row r="79" spans="1:16" ht="15.75" hidden="1">
      <c r="A79" s="30" t="s">
        <v>57</v>
      </c>
      <c r="C79" s="41" t="s">
        <v>58</v>
      </c>
      <c r="D79" s="42" t="e">
        <v>#REF!</v>
      </c>
      <c r="E79" s="42" t="e">
        <v>#REF!</v>
      </c>
      <c r="F79" s="42" t="e">
        <v>#REF!</v>
      </c>
      <c r="G79" s="42" t="e">
        <v>#REF!</v>
      </c>
      <c r="H79" s="42" t="e">
        <v>#REF!</v>
      </c>
      <c r="I79" s="42"/>
      <c r="J79" s="42" t="e">
        <v>#REF!</v>
      </c>
      <c r="K79" s="42"/>
      <c r="L79" s="42" t="e">
        <v>#REF!</v>
      </c>
      <c r="M79" s="42"/>
      <c r="N79" s="42" t="e">
        <v>#REF!</v>
      </c>
      <c r="O79" s="42" t="e">
        <v>#REF!</v>
      </c>
      <c r="P79" s="42" t="e">
        <v>#REF!</v>
      </c>
    </row>
    <row r="80" spans="1:16" ht="15.75" hidden="1">
      <c r="A80" s="30" t="s">
        <v>59</v>
      </c>
      <c r="C80" s="41" t="s">
        <v>60</v>
      </c>
      <c r="D80" s="42" t="e">
        <v>#REF!</v>
      </c>
      <c r="E80" s="42" t="e">
        <v>#REF!</v>
      </c>
      <c r="F80" s="42" t="e">
        <v>#REF!</v>
      </c>
      <c r="G80" s="42" t="e">
        <v>#REF!</v>
      </c>
      <c r="H80" s="42" t="e">
        <v>#REF!</v>
      </c>
      <c r="I80" s="42"/>
      <c r="J80" s="42" t="e">
        <v>#REF!</v>
      </c>
      <c r="K80" s="42"/>
      <c r="L80" s="42" t="e">
        <v>#REF!</v>
      </c>
      <c r="M80" s="42"/>
      <c r="N80" s="42" t="e">
        <v>#REF!</v>
      </c>
      <c r="O80" s="42" t="e">
        <v>#REF!</v>
      </c>
      <c r="P80" s="42" t="e">
        <v>#REF!</v>
      </c>
    </row>
    <row r="81" spans="1:16" hidden="1">
      <c r="C81" s="27"/>
    </row>
    <row r="82" spans="1:16" ht="15.75" hidden="1">
      <c r="A82" s="31" t="s">
        <v>61</v>
      </c>
      <c r="B82" s="43"/>
      <c r="C82" s="44" t="s">
        <v>62</v>
      </c>
      <c r="D82" s="45">
        <v>3.2899578475542473E-3</v>
      </c>
      <c r="E82" s="45">
        <v>2.1431983260108024E-3</v>
      </c>
      <c r="F82" s="45">
        <v>7.8846607649539872E-3</v>
      </c>
      <c r="G82" s="45">
        <v>7.2347534096757595E-3</v>
      </c>
      <c r="H82" s="45">
        <v>8.596369418398031E-3</v>
      </c>
      <c r="I82" s="45"/>
      <c r="J82" s="45">
        <v>1.9584459459459459E-2</v>
      </c>
      <c r="K82" s="45"/>
      <c r="L82" s="45">
        <v>1.0174044846711659E-2</v>
      </c>
      <c r="M82" s="45"/>
      <c r="N82" s="45">
        <v>1.6748145998248688E-2</v>
      </c>
      <c r="O82" s="45">
        <v>2.4683042361878453E-2</v>
      </c>
      <c r="P82" s="45">
        <v>1.054028716981132E-2</v>
      </c>
    </row>
    <row r="83" spans="1:16" ht="16.5" hidden="1" thickBot="1">
      <c r="A83" s="46" t="s">
        <v>63</v>
      </c>
      <c r="B83" s="47"/>
      <c r="C83" s="48" t="s">
        <v>62</v>
      </c>
      <c r="D83" s="49">
        <v>4.5933046053724618E-5</v>
      </c>
      <c r="E83" s="49">
        <v>1.1237541044193845E-5</v>
      </c>
      <c r="F83" s="49">
        <v>5.1192648832903238E-5</v>
      </c>
      <c r="G83" s="49">
        <v>6.5682287158649194E-5</v>
      </c>
      <c r="H83" s="49">
        <v>4.4115736064999242E-5</v>
      </c>
      <c r="I83" s="49"/>
      <c r="J83" s="49">
        <v>2.4821537503608469E-4</v>
      </c>
      <c r="K83" s="49"/>
      <c r="L83" s="49">
        <v>8.5111078923374501E-5</v>
      </c>
      <c r="M83" s="49"/>
      <c r="N83" s="49">
        <v>2.3330662411222833E-4</v>
      </c>
      <c r="O83" s="49">
        <v>3.463583551981342E-4</v>
      </c>
      <c r="P83" s="49">
        <v>2.3603206433827793E-4</v>
      </c>
    </row>
    <row r="84" spans="1:16" hidden="1"/>
    <row r="85" spans="1:16" hidden="1"/>
    <row r="86" spans="1:16" hidden="1"/>
    <row r="87" spans="1:16" ht="15.75">
      <c r="A87" s="70" t="s">
        <v>123</v>
      </c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 ht="16.5" thickBot="1">
      <c r="A88" s="1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 ht="15.75">
      <c r="A89" s="90" t="s">
        <v>107</v>
      </c>
      <c r="B89" s="90"/>
      <c r="C89" s="90" t="s">
        <v>1</v>
      </c>
      <c r="D89" s="93" t="s">
        <v>111</v>
      </c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93"/>
    </row>
    <row r="90" spans="1:16" ht="15.75">
      <c r="A90" s="91"/>
      <c r="B90" s="91"/>
      <c r="C90" s="91"/>
      <c r="D90" s="94" t="s">
        <v>2</v>
      </c>
      <c r="E90" s="94"/>
      <c r="F90" s="94"/>
      <c r="G90" s="94"/>
      <c r="H90" s="94"/>
      <c r="I90" s="3"/>
      <c r="J90" s="94" t="s">
        <v>3</v>
      </c>
      <c r="K90" s="94"/>
      <c r="L90" s="94" t="s">
        <v>4</v>
      </c>
      <c r="M90" s="94"/>
      <c r="N90" s="94"/>
      <c r="O90" s="94" t="s">
        <v>5</v>
      </c>
      <c r="P90" s="94"/>
    </row>
    <row r="91" spans="1:16" ht="15.75">
      <c r="A91" s="91"/>
      <c r="B91" s="91"/>
      <c r="C91" s="91"/>
      <c r="D91" s="89" t="s">
        <v>109</v>
      </c>
      <c r="E91" s="89"/>
      <c r="F91" s="89"/>
      <c r="G91" s="89"/>
      <c r="H91" s="94" t="s">
        <v>6</v>
      </c>
      <c r="I91" s="94"/>
      <c r="J91" s="89" t="s">
        <v>7</v>
      </c>
      <c r="K91" s="89"/>
      <c r="L91" s="89" t="s">
        <v>115</v>
      </c>
      <c r="M91" s="89"/>
      <c r="N91" s="89"/>
      <c r="O91" s="3" t="s">
        <v>9</v>
      </c>
      <c r="P91" s="3" t="s">
        <v>10</v>
      </c>
    </row>
    <row r="92" spans="1:16" ht="15.75">
      <c r="A92" s="91"/>
      <c r="B92" s="91"/>
      <c r="C92" s="91"/>
      <c r="D92" s="4" t="s">
        <v>11</v>
      </c>
      <c r="E92" s="71" t="s">
        <v>108</v>
      </c>
      <c r="F92" s="4" t="s">
        <v>13</v>
      </c>
      <c r="G92" s="71" t="s">
        <v>129</v>
      </c>
      <c r="H92" s="71" t="s">
        <v>14</v>
      </c>
      <c r="I92" s="71" t="s">
        <v>15</v>
      </c>
      <c r="J92" s="4" t="s">
        <v>130</v>
      </c>
      <c r="K92" s="71" t="s">
        <v>12</v>
      </c>
      <c r="L92" s="71" t="s">
        <v>131</v>
      </c>
      <c r="M92" s="71" t="s">
        <v>112</v>
      </c>
      <c r="N92" s="4" t="s">
        <v>17</v>
      </c>
      <c r="O92" s="71" t="s">
        <v>18</v>
      </c>
      <c r="P92" s="4" t="s">
        <v>114</v>
      </c>
    </row>
    <row r="93" spans="1:16" ht="16.5" thickBot="1">
      <c r="A93" s="92"/>
      <c r="B93" s="92"/>
      <c r="C93" s="92"/>
      <c r="D93" s="72" t="s">
        <v>108</v>
      </c>
      <c r="E93" s="72" t="s">
        <v>13</v>
      </c>
      <c r="F93" s="72" t="s">
        <v>14</v>
      </c>
      <c r="G93" s="72" t="s">
        <v>43</v>
      </c>
      <c r="H93" s="72" t="s">
        <v>15</v>
      </c>
      <c r="I93" s="72" t="s">
        <v>132</v>
      </c>
      <c r="J93" s="72" t="s">
        <v>16</v>
      </c>
      <c r="K93" s="72" t="s">
        <v>131</v>
      </c>
      <c r="L93" s="72" t="s">
        <v>112</v>
      </c>
      <c r="M93" s="72" t="s">
        <v>17</v>
      </c>
      <c r="N93" s="72" t="s">
        <v>18</v>
      </c>
      <c r="O93" s="72" t="s">
        <v>114</v>
      </c>
      <c r="P93" s="72" t="s">
        <v>20</v>
      </c>
    </row>
    <row r="94" spans="1:16" ht="15.75">
      <c r="A94" s="5" t="s">
        <v>121</v>
      </c>
      <c r="B94" s="6"/>
      <c r="C94" s="6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</row>
    <row r="95" spans="1:16">
      <c r="A95" s="8" t="s">
        <v>116</v>
      </c>
      <c r="B95" s="8"/>
      <c r="C95" s="9" t="s">
        <v>21</v>
      </c>
      <c r="D95" s="10">
        <v>6116</v>
      </c>
      <c r="E95" s="10">
        <v>5883</v>
      </c>
      <c r="F95" s="10">
        <v>11967</v>
      </c>
      <c r="G95" s="10">
        <v>13215</v>
      </c>
      <c r="H95" s="10">
        <v>14077</v>
      </c>
      <c r="I95" s="10">
        <v>9901</v>
      </c>
      <c r="J95" s="10">
        <v>14725</v>
      </c>
      <c r="K95" s="10">
        <v>16396</v>
      </c>
      <c r="L95" s="10">
        <v>31530</v>
      </c>
      <c r="M95" s="10">
        <v>12622</v>
      </c>
      <c r="N95" s="10">
        <v>15959</v>
      </c>
      <c r="O95" s="10">
        <v>6011</v>
      </c>
      <c r="P95" s="10">
        <v>3946</v>
      </c>
    </row>
    <row r="96" spans="1:16" ht="15.75">
      <c r="A96" s="11" t="s">
        <v>64</v>
      </c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</row>
    <row r="97" spans="1:16">
      <c r="A97" s="1" t="s">
        <v>22</v>
      </c>
      <c r="B97" s="1"/>
      <c r="C97" s="13" t="s">
        <v>23</v>
      </c>
      <c r="D97" s="1">
        <v>3</v>
      </c>
      <c r="E97" s="1">
        <v>3</v>
      </c>
      <c r="F97" s="1">
        <v>4</v>
      </c>
      <c r="G97" s="1">
        <v>2</v>
      </c>
      <c r="H97" s="1">
        <v>4</v>
      </c>
      <c r="I97" s="1">
        <v>4</v>
      </c>
      <c r="J97" s="1">
        <v>3</v>
      </c>
      <c r="K97" s="1">
        <v>3</v>
      </c>
      <c r="L97" s="1">
        <v>3</v>
      </c>
      <c r="M97" s="1">
        <v>3</v>
      </c>
      <c r="N97" s="1">
        <v>2</v>
      </c>
      <c r="O97" s="1">
        <v>3</v>
      </c>
      <c r="P97" s="1">
        <v>4</v>
      </c>
    </row>
    <row r="98" spans="1:16">
      <c r="A98" s="1" t="s">
        <v>24</v>
      </c>
      <c r="B98" s="1"/>
      <c r="C98" s="13" t="s">
        <v>25</v>
      </c>
      <c r="D98" s="1">
        <v>0.19500000000000001</v>
      </c>
      <c r="E98" s="1">
        <v>0.19500000000000001</v>
      </c>
      <c r="F98" s="1">
        <v>0.19500000000000001</v>
      </c>
      <c r="G98" s="1">
        <v>0.19500000000000001</v>
      </c>
      <c r="H98" s="1">
        <v>0.19500000000000001</v>
      </c>
      <c r="I98" s="1">
        <v>0.19500000000000001</v>
      </c>
      <c r="J98" s="1">
        <v>0.19500000000000001</v>
      </c>
      <c r="K98" s="1">
        <v>0.19500000000000001</v>
      </c>
      <c r="L98" s="1">
        <v>0.19500000000000001</v>
      </c>
      <c r="M98" s="1">
        <v>0.19500000000000001</v>
      </c>
      <c r="N98" s="1">
        <v>0.19500000000000001</v>
      </c>
      <c r="O98" s="1">
        <v>0.19500000000000001</v>
      </c>
      <c r="P98" s="1">
        <v>0.19500000000000001</v>
      </c>
    </row>
    <row r="99" spans="1:16">
      <c r="A99" s="1" t="s">
        <v>65</v>
      </c>
      <c r="B99" s="1"/>
      <c r="C99" s="13" t="s">
        <v>26</v>
      </c>
      <c r="D99" s="14">
        <v>3577.86</v>
      </c>
      <c r="E99" s="14">
        <v>3441.56</v>
      </c>
      <c r="F99" s="14">
        <v>9334.26</v>
      </c>
      <c r="G99" s="14">
        <v>5153.8500000000004</v>
      </c>
      <c r="H99" s="14">
        <v>10980.06</v>
      </c>
      <c r="I99" s="14">
        <v>7722.78</v>
      </c>
      <c r="J99" s="14">
        <v>8614.1299999999992</v>
      </c>
      <c r="K99" s="14">
        <v>9591.66</v>
      </c>
      <c r="L99" s="14">
        <v>18445.05</v>
      </c>
      <c r="M99" s="14">
        <v>7383.87</v>
      </c>
      <c r="N99" s="14">
        <v>6224.01</v>
      </c>
      <c r="O99" s="14">
        <v>3516.44</v>
      </c>
      <c r="P99" s="14">
        <v>3077.88</v>
      </c>
    </row>
    <row r="100" spans="1:16">
      <c r="A100" s="1" t="s">
        <v>118</v>
      </c>
      <c r="B100" s="1"/>
      <c r="C100" s="13" t="s">
        <v>27</v>
      </c>
      <c r="D100" s="15">
        <v>0.1</v>
      </c>
      <c r="E100" s="15">
        <v>0.05</v>
      </c>
      <c r="F100" s="15">
        <v>0.05</v>
      </c>
      <c r="G100" s="15">
        <v>0.05</v>
      </c>
      <c r="H100" s="15">
        <v>0.05</v>
      </c>
      <c r="I100" s="15">
        <v>0.05</v>
      </c>
      <c r="J100" s="15">
        <v>0.1</v>
      </c>
      <c r="K100" s="15">
        <v>0.05</v>
      </c>
      <c r="L100" s="15">
        <v>0.05</v>
      </c>
      <c r="M100" s="15">
        <v>0.05</v>
      </c>
      <c r="N100" s="15">
        <v>0.05</v>
      </c>
      <c r="O100" s="15">
        <v>0.05</v>
      </c>
      <c r="P100" s="15">
        <v>0.05</v>
      </c>
    </row>
    <row r="101" spans="1:16">
      <c r="A101" s="1" t="s">
        <v>66</v>
      </c>
      <c r="B101" s="1"/>
      <c r="C101" s="13" t="s">
        <v>26</v>
      </c>
      <c r="D101" s="14">
        <v>3935.65</v>
      </c>
      <c r="E101" s="14">
        <v>3613.64</v>
      </c>
      <c r="F101" s="14">
        <v>9800.9699999999993</v>
      </c>
      <c r="G101" s="14">
        <v>5411.54</v>
      </c>
      <c r="H101" s="14">
        <v>11529.06</v>
      </c>
      <c r="I101" s="14">
        <v>8108.92</v>
      </c>
      <c r="J101" s="14">
        <v>9475.5400000000009</v>
      </c>
      <c r="K101" s="14">
        <v>10071.24</v>
      </c>
      <c r="L101" s="14">
        <v>19367.3</v>
      </c>
      <c r="M101" s="14">
        <v>7753.06</v>
      </c>
      <c r="N101" s="14">
        <v>6535.21</v>
      </c>
      <c r="O101" s="14">
        <v>3692.26</v>
      </c>
      <c r="P101" s="14">
        <v>3231.77</v>
      </c>
    </row>
    <row r="102" spans="1:16">
      <c r="A102" s="1" t="s">
        <v>28</v>
      </c>
      <c r="B102" s="1"/>
      <c r="C102" s="13" t="s">
        <v>29</v>
      </c>
      <c r="D102" s="14">
        <v>2849</v>
      </c>
      <c r="E102" s="14">
        <v>4007.6</v>
      </c>
      <c r="F102" s="14">
        <v>1728.4</v>
      </c>
      <c r="G102" s="14">
        <v>1831.5</v>
      </c>
      <c r="H102" s="14">
        <v>1614.43</v>
      </c>
      <c r="I102" s="14">
        <v>588.79</v>
      </c>
      <c r="J102" s="14">
        <v>626.78</v>
      </c>
      <c r="K102" s="14">
        <v>284.89999999999998</v>
      </c>
      <c r="L102" s="14">
        <v>1180.8599999999999</v>
      </c>
      <c r="M102" s="14">
        <v>621.5</v>
      </c>
      <c r="N102" s="14">
        <v>997.15</v>
      </c>
      <c r="O102" s="14">
        <v>1353.28</v>
      </c>
      <c r="P102" s="14">
        <v>1282.05</v>
      </c>
    </row>
    <row r="103" spans="1:16">
      <c r="A103" s="1" t="s">
        <v>67</v>
      </c>
      <c r="B103" s="1"/>
      <c r="C103" s="13" t="s">
        <v>30</v>
      </c>
      <c r="D103" s="16">
        <v>11212666.9</v>
      </c>
      <c r="E103" s="16">
        <v>14482023.699999999</v>
      </c>
      <c r="F103" s="16">
        <v>16939996.5</v>
      </c>
      <c r="G103" s="16">
        <v>9911235.5</v>
      </c>
      <c r="H103" s="16">
        <v>18612860.300000001</v>
      </c>
      <c r="I103" s="16">
        <v>4774451</v>
      </c>
      <c r="J103" s="16">
        <v>5939079</v>
      </c>
      <c r="K103" s="16">
        <v>2869296.3</v>
      </c>
      <c r="L103" s="16">
        <v>22870069.899999999</v>
      </c>
      <c r="M103" s="16">
        <v>4818526.8</v>
      </c>
      <c r="N103" s="16">
        <v>6516584.7000000002</v>
      </c>
      <c r="O103" s="16">
        <v>4996661.5999999996</v>
      </c>
      <c r="P103" s="16">
        <v>4143290.7</v>
      </c>
    </row>
    <row r="104" spans="1:16">
      <c r="A104" s="12" t="s">
        <v>31</v>
      </c>
      <c r="B104" s="12"/>
      <c r="C104" s="17" t="s">
        <v>32</v>
      </c>
      <c r="D104" s="22">
        <v>1631400</v>
      </c>
      <c r="E104" s="22">
        <v>2230692</v>
      </c>
      <c r="F104" s="22">
        <v>1928290</v>
      </c>
      <c r="G104" s="22">
        <v>1049220</v>
      </c>
      <c r="H104" s="22">
        <v>2108000</v>
      </c>
      <c r="I104" s="22">
        <v>538160</v>
      </c>
      <c r="J104" s="22">
        <v>857142</v>
      </c>
      <c r="K104" s="22">
        <v>437475</v>
      </c>
      <c r="L104" s="22">
        <v>2117056</v>
      </c>
      <c r="M104" s="22">
        <v>446940</v>
      </c>
      <c r="N104" s="22">
        <v>399700</v>
      </c>
      <c r="O104" s="22">
        <v>343900</v>
      </c>
      <c r="P104" s="22">
        <v>321975</v>
      </c>
    </row>
    <row r="105" spans="1:16">
      <c r="A105" s="8" t="s">
        <v>119</v>
      </c>
      <c r="B105" s="8"/>
      <c r="C105" s="9" t="s">
        <v>33</v>
      </c>
      <c r="D105" s="18">
        <v>6.8730000000000002</v>
      </c>
      <c r="E105" s="18">
        <v>6.4922000000000004</v>
      </c>
      <c r="F105" s="18">
        <v>8.7850000000000001</v>
      </c>
      <c r="G105" s="18">
        <v>9.4463000000000008</v>
      </c>
      <c r="H105" s="18">
        <v>8.8295999999999992</v>
      </c>
      <c r="I105" s="18">
        <v>8.8718000000000004</v>
      </c>
      <c r="J105" s="18">
        <v>6.9288999999999996</v>
      </c>
      <c r="K105" s="18">
        <v>6.5587999999999997</v>
      </c>
      <c r="L105" s="18">
        <v>10.8028</v>
      </c>
      <c r="M105" s="18">
        <v>10.7811</v>
      </c>
      <c r="N105" s="18">
        <v>16.303699999999999</v>
      </c>
      <c r="O105" s="18">
        <v>14.529400000000001</v>
      </c>
      <c r="P105" s="18">
        <v>12.868399999999999</v>
      </c>
    </row>
    <row r="106" spans="1:16" ht="15.75">
      <c r="A106" s="11" t="s">
        <v>34</v>
      </c>
      <c r="B106" s="12"/>
      <c r="C106" s="13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</row>
    <row r="107" spans="1:16">
      <c r="A107" s="12" t="s">
        <v>68</v>
      </c>
      <c r="B107" s="1"/>
      <c r="C107" s="13" t="s">
        <v>35</v>
      </c>
      <c r="D107" s="14">
        <v>1551</v>
      </c>
      <c r="E107" s="14">
        <v>1551</v>
      </c>
      <c r="F107" s="14">
        <v>1551</v>
      </c>
      <c r="G107" s="14">
        <v>1551</v>
      </c>
      <c r="H107" s="14">
        <v>1551</v>
      </c>
      <c r="I107" s="14">
        <v>1551</v>
      </c>
      <c r="J107" s="14">
        <v>1551</v>
      </c>
      <c r="K107" s="14">
        <v>1551</v>
      </c>
      <c r="L107" s="14">
        <v>1551</v>
      </c>
      <c r="M107" s="14">
        <v>1551</v>
      </c>
      <c r="N107" s="14">
        <v>1551</v>
      </c>
      <c r="O107" s="14">
        <v>1551</v>
      </c>
      <c r="P107" s="14">
        <v>1551</v>
      </c>
    </row>
    <row r="108" spans="1:16">
      <c r="A108" s="1" t="s">
        <v>36</v>
      </c>
      <c r="B108" s="1"/>
      <c r="C108" s="13" t="s">
        <v>37</v>
      </c>
      <c r="D108" s="1">
        <v>44</v>
      </c>
      <c r="E108" s="1">
        <v>21</v>
      </c>
      <c r="F108" s="1">
        <v>29</v>
      </c>
      <c r="G108" s="1">
        <v>25</v>
      </c>
      <c r="H108" s="1">
        <v>26</v>
      </c>
      <c r="I108" s="1">
        <v>14</v>
      </c>
      <c r="J108" s="1">
        <v>19</v>
      </c>
      <c r="K108" s="1">
        <v>10</v>
      </c>
      <c r="L108" s="1">
        <v>43</v>
      </c>
      <c r="M108" s="1">
        <v>12</v>
      </c>
      <c r="N108" s="1">
        <v>20</v>
      </c>
      <c r="O108" s="1">
        <v>18</v>
      </c>
      <c r="P108" s="1">
        <v>26</v>
      </c>
    </row>
    <row r="109" spans="1:16">
      <c r="A109" s="1" t="s">
        <v>69</v>
      </c>
      <c r="B109" s="1"/>
      <c r="C109" s="13" t="s">
        <v>30</v>
      </c>
      <c r="D109" s="14">
        <v>68244</v>
      </c>
      <c r="E109" s="14">
        <v>32571</v>
      </c>
      <c r="F109" s="14">
        <v>44979</v>
      </c>
      <c r="G109" s="14">
        <v>38775</v>
      </c>
      <c r="H109" s="14">
        <v>40326</v>
      </c>
      <c r="I109" s="14">
        <v>21714</v>
      </c>
      <c r="J109" s="14">
        <v>29469</v>
      </c>
      <c r="K109" s="14">
        <v>15510</v>
      </c>
      <c r="L109" s="14">
        <v>66693</v>
      </c>
      <c r="M109" s="14">
        <v>18612</v>
      </c>
      <c r="N109" s="14">
        <v>31020</v>
      </c>
      <c r="O109" s="14">
        <v>27918</v>
      </c>
      <c r="P109" s="14">
        <v>40326</v>
      </c>
    </row>
    <row r="110" spans="1:16">
      <c r="A110" s="8" t="s">
        <v>70</v>
      </c>
      <c r="B110" s="8"/>
      <c r="C110" s="9" t="s">
        <v>49</v>
      </c>
      <c r="D110" s="20">
        <v>23.95</v>
      </c>
      <c r="E110" s="20">
        <v>8.1300000000000008</v>
      </c>
      <c r="F110" s="20">
        <v>26.02</v>
      </c>
      <c r="G110" s="20">
        <v>21.17</v>
      </c>
      <c r="H110" s="20">
        <v>24.98</v>
      </c>
      <c r="I110" s="20">
        <v>36.880000000000003</v>
      </c>
      <c r="J110" s="20">
        <v>47.02</v>
      </c>
      <c r="K110" s="20">
        <v>54.44</v>
      </c>
      <c r="L110" s="20">
        <v>56.48</v>
      </c>
      <c r="M110" s="20">
        <v>29.95</v>
      </c>
      <c r="N110" s="20">
        <v>31.11</v>
      </c>
      <c r="O110" s="20">
        <v>20.63</v>
      </c>
      <c r="P110" s="20">
        <v>31.45</v>
      </c>
    </row>
    <row r="111" spans="1:16">
      <c r="A111" s="12" t="s">
        <v>120</v>
      </c>
      <c r="B111" s="12"/>
      <c r="C111" s="13" t="s">
        <v>38</v>
      </c>
      <c r="D111" s="21">
        <v>1.0900000000000001</v>
      </c>
      <c r="E111" s="21">
        <v>1.0900000000000001</v>
      </c>
      <c r="F111" s="21">
        <v>1.0900000000000001</v>
      </c>
      <c r="G111" s="21">
        <v>1.0900000000000001</v>
      </c>
      <c r="H111" s="21">
        <v>1.0900000000000001</v>
      </c>
      <c r="I111" s="21">
        <v>1.0900000000000001</v>
      </c>
      <c r="J111" s="21">
        <v>1.02</v>
      </c>
      <c r="K111" s="21">
        <v>1.02</v>
      </c>
      <c r="L111" s="21">
        <v>0.88</v>
      </c>
      <c r="M111" s="21">
        <v>0.88</v>
      </c>
      <c r="N111" s="21">
        <v>0.88</v>
      </c>
      <c r="O111" s="21">
        <v>1.0900000000000001</v>
      </c>
      <c r="P111" s="21">
        <v>1.0900000000000001</v>
      </c>
    </row>
    <row r="112" spans="1:16">
      <c r="A112" s="12" t="s">
        <v>71</v>
      </c>
      <c r="B112" s="1"/>
      <c r="C112" s="13" t="s">
        <v>39</v>
      </c>
      <c r="D112" s="22">
        <v>12221807</v>
      </c>
      <c r="E112" s="22">
        <v>15785406</v>
      </c>
      <c r="F112" s="22">
        <v>18464596</v>
      </c>
      <c r="G112" s="22">
        <v>10803247</v>
      </c>
      <c r="H112" s="22">
        <v>20288018</v>
      </c>
      <c r="I112" s="22">
        <v>5204152</v>
      </c>
      <c r="J112" s="22">
        <v>6057861</v>
      </c>
      <c r="K112" s="22">
        <v>2926682</v>
      </c>
      <c r="L112" s="22">
        <v>20125662</v>
      </c>
      <c r="M112" s="22">
        <v>4240304</v>
      </c>
      <c r="N112" s="22">
        <v>5734595</v>
      </c>
      <c r="O112" s="22">
        <v>5446361</v>
      </c>
      <c r="P112" s="22">
        <v>4516187</v>
      </c>
    </row>
    <row r="113" spans="1:16">
      <c r="A113" s="12" t="s">
        <v>126</v>
      </c>
      <c r="B113" s="1"/>
      <c r="C113" s="13" t="s">
        <v>38</v>
      </c>
      <c r="D113" s="14">
        <v>2.59</v>
      </c>
      <c r="E113" s="14">
        <v>2.59</v>
      </c>
      <c r="F113" s="14">
        <v>2.59</v>
      </c>
      <c r="G113" s="14">
        <v>2.59</v>
      </c>
      <c r="H113" s="14">
        <v>2.59</v>
      </c>
      <c r="I113" s="14">
        <v>2.59</v>
      </c>
      <c r="J113" s="14">
        <v>2.59</v>
      </c>
      <c r="K113" s="14">
        <v>2.59</v>
      </c>
      <c r="L113" s="14">
        <v>2.59</v>
      </c>
      <c r="M113" s="14">
        <v>2.59</v>
      </c>
      <c r="N113" s="14">
        <v>2.59</v>
      </c>
      <c r="O113" s="14">
        <v>2.59</v>
      </c>
      <c r="P113" s="14">
        <v>2.59</v>
      </c>
    </row>
    <row r="114" spans="1:16" ht="15.75" thickBot="1">
      <c r="A114" s="2" t="s">
        <v>72</v>
      </c>
      <c r="B114" s="2"/>
      <c r="C114" s="23" t="s">
        <v>39</v>
      </c>
      <c r="D114" s="24">
        <v>176752</v>
      </c>
      <c r="E114" s="24">
        <v>84359</v>
      </c>
      <c r="F114" s="24">
        <v>116496</v>
      </c>
      <c r="G114" s="24">
        <v>100427</v>
      </c>
      <c r="H114" s="24">
        <v>104444</v>
      </c>
      <c r="I114" s="24">
        <v>56239</v>
      </c>
      <c r="J114" s="24">
        <v>76325</v>
      </c>
      <c r="K114" s="24">
        <v>40171</v>
      </c>
      <c r="L114" s="24">
        <v>172735</v>
      </c>
      <c r="M114" s="24">
        <v>48205</v>
      </c>
      <c r="N114" s="24">
        <v>80342</v>
      </c>
      <c r="O114" s="24">
        <v>72308</v>
      </c>
      <c r="P114" s="24">
        <v>104444</v>
      </c>
    </row>
    <row r="115" spans="1:16">
      <c r="A115" s="25" t="s">
        <v>128</v>
      </c>
      <c r="B115" s="1"/>
      <c r="C115" s="13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</row>
    <row r="116" spans="1:16">
      <c r="C116" s="27"/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</row>
    <row r="117" spans="1:16">
      <c r="C117" s="27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</row>
    <row r="118" spans="1:16" ht="15.75" hidden="1">
      <c r="A118" s="29" t="s">
        <v>40</v>
      </c>
    </row>
    <row r="119" spans="1:16" ht="15.75" hidden="1">
      <c r="A119" s="30" t="s">
        <v>41</v>
      </c>
    </row>
    <row r="120" spans="1:16" ht="15.75" hidden="1">
      <c r="A120" s="31" t="s">
        <v>74</v>
      </c>
    </row>
    <row r="121" spans="1:16" hidden="1">
      <c r="A121" s="32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</row>
    <row r="122" spans="1:16" ht="15.75" hidden="1">
      <c r="A122" s="95" t="s">
        <v>0</v>
      </c>
      <c r="B122" s="95"/>
      <c r="C122" s="95" t="s">
        <v>1</v>
      </c>
      <c r="D122" s="97" t="s">
        <v>110</v>
      </c>
      <c r="E122" s="97"/>
      <c r="F122" s="97"/>
      <c r="G122" s="97"/>
      <c r="H122" s="97"/>
      <c r="I122" s="97"/>
      <c r="J122" s="97"/>
      <c r="K122" s="97"/>
      <c r="L122" s="97"/>
      <c r="M122" s="97"/>
      <c r="N122" s="97"/>
      <c r="O122" s="97"/>
      <c r="P122" s="97"/>
    </row>
    <row r="123" spans="1:16" ht="15.75" hidden="1">
      <c r="A123" s="95"/>
      <c r="B123" s="95"/>
      <c r="C123" s="95"/>
      <c r="D123" s="98" t="s">
        <v>2</v>
      </c>
      <c r="E123" s="98"/>
      <c r="F123" s="98"/>
      <c r="G123" s="98"/>
      <c r="H123" s="98"/>
      <c r="I123" s="33"/>
      <c r="J123" s="34" t="s">
        <v>3</v>
      </c>
      <c r="K123" s="34"/>
      <c r="L123" s="98" t="s">
        <v>4</v>
      </c>
      <c r="M123" s="98"/>
      <c r="N123" s="98"/>
      <c r="O123" s="98" t="s">
        <v>5</v>
      </c>
      <c r="P123" s="98"/>
    </row>
    <row r="124" spans="1:16" ht="15.75" hidden="1">
      <c r="A124" s="95"/>
      <c r="B124" s="95"/>
      <c r="C124" s="95"/>
      <c r="D124" s="99" t="s">
        <v>122</v>
      </c>
      <c r="E124" s="99"/>
      <c r="F124" s="99"/>
      <c r="G124" s="99"/>
      <c r="H124" s="33" t="s">
        <v>6</v>
      </c>
      <c r="I124" s="33"/>
      <c r="J124" s="35" t="s">
        <v>7</v>
      </c>
      <c r="K124" s="35"/>
      <c r="L124" s="99" t="s">
        <v>8</v>
      </c>
      <c r="M124" s="99"/>
      <c r="N124" s="99"/>
      <c r="O124" s="33" t="s">
        <v>9</v>
      </c>
      <c r="P124" s="33" t="s">
        <v>10</v>
      </c>
    </row>
    <row r="125" spans="1:16" ht="15.75" hidden="1">
      <c r="A125" s="95"/>
      <c r="B125" s="95"/>
      <c r="C125" s="95"/>
      <c r="D125" s="36" t="s">
        <v>11</v>
      </c>
      <c r="E125" s="68" t="s">
        <v>108</v>
      </c>
      <c r="F125" s="36" t="s">
        <v>13</v>
      </c>
      <c r="G125" s="68" t="s">
        <v>113</v>
      </c>
      <c r="H125" s="37" t="s">
        <v>14</v>
      </c>
      <c r="I125" s="37"/>
      <c r="J125" s="36" t="s">
        <v>44</v>
      </c>
      <c r="K125" s="37"/>
      <c r="L125" s="37" t="s">
        <v>47</v>
      </c>
      <c r="M125" s="37"/>
      <c r="N125" s="36" t="s">
        <v>17</v>
      </c>
      <c r="O125" s="37" t="s">
        <v>18</v>
      </c>
      <c r="P125" s="36" t="s">
        <v>19</v>
      </c>
    </row>
    <row r="126" spans="1:16" ht="15.75" hidden="1">
      <c r="A126" s="96"/>
      <c r="B126" s="96"/>
      <c r="C126" s="96"/>
      <c r="D126" s="69" t="s">
        <v>108</v>
      </c>
      <c r="E126" s="38" t="s">
        <v>13</v>
      </c>
      <c r="F126" s="38" t="s">
        <v>14</v>
      </c>
      <c r="G126" s="38" t="s">
        <v>45</v>
      </c>
      <c r="H126" s="38" t="s">
        <v>46</v>
      </c>
      <c r="I126" s="38"/>
      <c r="J126" s="38" t="s">
        <v>47</v>
      </c>
      <c r="K126" s="38"/>
      <c r="L126" s="38" t="s">
        <v>17</v>
      </c>
      <c r="M126" s="38"/>
      <c r="N126" s="38" t="s">
        <v>18</v>
      </c>
      <c r="O126" s="38" t="s">
        <v>19</v>
      </c>
      <c r="P126" s="38" t="s">
        <v>20</v>
      </c>
    </row>
    <row r="127" spans="1:16" hidden="1">
      <c r="A127" s="26" t="s">
        <v>48</v>
      </c>
      <c r="C127" s="27" t="s">
        <v>49</v>
      </c>
      <c r="D127" s="28">
        <v>3935.6459999999997</v>
      </c>
      <c r="E127" s="28">
        <v>3613.6327499999998</v>
      </c>
      <c r="F127" s="28">
        <v>9800.973</v>
      </c>
      <c r="G127" s="28">
        <v>5411.5425000000005</v>
      </c>
      <c r="H127" s="28">
        <v>11529.063</v>
      </c>
      <c r="I127" s="28"/>
      <c r="J127" s="28">
        <v>9475.5375000000004</v>
      </c>
      <c r="K127" s="28"/>
      <c r="L127" s="28">
        <v>19367.302499999998</v>
      </c>
      <c r="M127" s="28"/>
      <c r="N127" s="28">
        <v>6535.2105000000001</v>
      </c>
      <c r="O127" s="28">
        <v>2461.5045</v>
      </c>
      <c r="P127" s="28">
        <v>2423.8305</v>
      </c>
    </row>
    <row r="128" spans="1:16" hidden="1">
      <c r="A128" s="26" t="s">
        <v>50</v>
      </c>
      <c r="C128" s="27" t="s">
        <v>49</v>
      </c>
      <c r="D128" s="28">
        <v>23.953667953667953</v>
      </c>
      <c r="E128" s="28">
        <v>8.1273081145822932</v>
      </c>
      <c r="F128" s="28">
        <v>26.023489932885905</v>
      </c>
      <c r="G128" s="28">
        <v>21.171171171171171</v>
      </c>
      <c r="H128" s="28">
        <v>24.978475375209825</v>
      </c>
      <c r="I128" s="28"/>
      <c r="J128" s="28">
        <v>47.01649701649702</v>
      </c>
      <c r="K128" s="28"/>
      <c r="L128" s="28">
        <v>56.478329353183277</v>
      </c>
      <c r="M128" s="28"/>
      <c r="N128" s="28">
        <v>31.108659680088252</v>
      </c>
      <c r="O128" s="28">
        <v>15.554329840044126</v>
      </c>
      <c r="P128" s="28">
        <v>23.669560121598359</v>
      </c>
    </row>
    <row r="129" spans="1:16" hidden="1">
      <c r="C129" s="27"/>
      <c r="D129" s="39"/>
      <c r="E129" s="39"/>
      <c r="F129" s="39"/>
      <c r="G129" s="39"/>
      <c r="H129" s="39"/>
      <c r="I129" s="39"/>
      <c r="J129" s="39"/>
      <c r="K129" s="39"/>
      <c r="L129" s="39"/>
      <c r="M129" s="39"/>
      <c r="N129" s="39"/>
      <c r="O129" s="39"/>
      <c r="P129" s="39"/>
    </row>
    <row r="130" spans="1:16" hidden="1">
      <c r="A130" s="26" t="s">
        <v>51</v>
      </c>
      <c r="C130" s="27" t="s">
        <v>38</v>
      </c>
      <c r="D130" s="26">
        <v>1.091</v>
      </c>
      <c r="E130" s="26">
        <v>1.091</v>
      </c>
      <c r="F130" s="26">
        <v>1.091</v>
      </c>
      <c r="G130" s="26">
        <v>1.091</v>
      </c>
      <c r="H130" s="26">
        <v>1.091</v>
      </c>
      <c r="J130" s="26">
        <v>1.02</v>
      </c>
      <c r="L130" s="26">
        <v>0.878</v>
      </c>
      <c r="N130" s="26">
        <v>0.878</v>
      </c>
      <c r="O130" s="26">
        <v>1.089</v>
      </c>
      <c r="P130" s="26">
        <v>1.089</v>
      </c>
    </row>
    <row r="131" spans="1:16" hidden="1">
      <c r="A131" s="26" t="s">
        <v>52</v>
      </c>
      <c r="C131" s="27" t="s">
        <v>38</v>
      </c>
      <c r="D131" s="26">
        <v>2.5910000000000002</v>
      </c>
      <c r="E131" s="26">
        <v>2.5910000000000002</v>
      </c>
      <c r="F131" s="26">
        <v>2.5910000000000002</v>
      </c>
      <c r="G131" s="26">
        <v>2.5910000000000002</v>
      </c>
      <c r="H131" s="26">
        <v>2.5910000000000002</v>
      </c>
      <c r="J131" s="26">
        <v>2.5910000000000002</v>
      </c>
      <c r="L131" s="26">
        <v>2.5910000000000002</v>
      </c>
      <c r="N131" s="26">
        <v>2.5910000000000002</v>
      </c>
      <c r="O131" s="26">
        <v>2.5910000000000002</v>
      </c>
      <c r="P131" s="26">
        <v>2.5910000000000002</v>
      </c>
    </row>
    <row r="132" spans="1:16" hidden="1">
      <c r="C132" s="27"/>
    </row>
    <row r="133" spans="1:16" hidden="1">
      <c r="A133" s="26" t="s">
        <v>53</v>
      </c>
      <c r="C133" s="27" t="s">
        <v>54</v>
      </c>
      <c r="D133" s="28">
        <v>4293.7897859999994</v>
      </c>
      <c r="E133" s="28">
        <v>3942.4733302499994</v>
      </c>
      <c r="F133" s="28">
        <v>10692.861542999999</v>
      </c>
      <c r="G133" s="28">
        <v>5903.9928675000001</v>
      </c>
      <c r="H133" s="28">
        <v>12578.207732999999</v>
      </c>
      <c r="I133" s="28"/>
      <c r="J133" s="28">
        <v>9665.0482499999998</v>
      </c>
      <c r="K133" s="28"/>
      <c r="L133" s="28">
        <v>17004.491595</v>
      </c>
      <c r="M133" s="28"/>
      <c r="N133" s="28">
        <v>5737.9148190000005</v>
      </c>
      <c r="O133" s="28">
        <v>2680.5784005</v>
      </c>
      <c r="P133" s="28">
        <v>2639.5514144999997</v>
      </c>
    </row>
    <row r="134" spans="1:16" hidden="1">
      <c r="A134" s="26" t="s">
        <v>55</v>
      </c>
      <c r="C134" s="27" t="s">
        <v>54</v>
      </c>
      <c r="D134" s="28">
        <v>62.063953667953669</v>
      </c>
      <c r="E134" s="28">
        <v>21.057855324882723</v>
      </c>
      <c r="F134" s="28">
        <v>67.426862416107383</v>
      </c>
      <c r="G134" s="28">
        <v>54.854504504504504</v>
      </c>
      <c r="H134" s="28">
        <v>64.719229697168657</v>
      </c>
      <c r="I134" s="28"/>
      <c r="J134" s="28">
        <v>121.81974376974379</v>
      </c>
      <c r="K134" s="28"/>
      <c r="L134" s="28">
        <v>146.3353513540979</v>
      </c>
      <c r="M134" s="28"/>
      <c r="N134" s="28">
        <v>80.60253723110867</v>
      </c>
      <c r="O134" s="28">
        <v>40.301268615554335</v>
      </c>
      <c r="P134" s="28">
        <v>61.327830275061352</v>
      </c>
    </row>
    <row r="135" spans="1:16" ht="15.75" hidden="1">
      <c r="A135" s="34" t="s">
        <v>56</v>
      </c>
      <c r="B135" s="34"/>
      <c r="C135" s="33" t="s">
        <v>54</v>
      </c>
      <c r="D135" s="40">
        <v>4355.8537396679531</v>
      </c>
      <c r="E135" s="40">
        <v>3963.5311855748823</v>
      </c>
      <c r="F135" s="40">
        <v>10760.288405416106</v>
      </c>
      <c r="G135" s="40">
        <v>5958.8473720045049</v>
      </c>
      <c r="H135" s="40">
        <v>12642.926962697167</v>
      </c>
      <c r="I135" s="40"/>
      <c r="J135" s="40">
        <v>9786.8679937697434</v>
      </c>
      <c r="K135" s="40"/>
      <c r="L135" s="40">
        <v>17150.826946354096</v>
      </c>
      <c r="M135" s="40"/>
      <c r="N135" s="40">
        <v>5818.5173562311093</v>
      </c>
      <c r="O135" s="40">
        <v>2720.8796691155544</v>
      </c>
      <c r="P135" s="40">
        <v>2700.8792447750611</v>
      </c>
    </row>
    <row r="136" spans="1:16" hidden="1">
      <c r="C136" s="27"/>
    </row>
    <row r="137" spans="1:16" ht="15.75" hidden="1">
      <c r="A137" s="30" t="s">
        <v>57</v>
      </c>
      <c r="C137" s="41" t="s">
        <v>58</v>
      </c>
      <c r="D137" s="42" t="e">
        <v>#REF!</v>
      </c>
      <c r="E137" s="42" t="e">
        <v>#REF!</v>
      </c>
      <c r="F137" s="42" t="e">
        <v>#REF!</v>
      </c>
      <c r="G137" s="42" t="e">
        <v>#REF!</v>
      </c>
      <c r="H137" s="42" t="e">
        <v>#REF!</v>
      </c>
      <c r="I137" s="42"/>
      <c r="J137" s="42" t="e">
        <v>#REF!</v>
      </c>
      <c r="K137" s="42"/>
      <c r="L137" s="42" t="e">
        <v>#REF!</v>
      </c>
      <c r="M137" s="42"/>
      <c r="N137" s="42" t="e">
        <v>#REF!</v>
      </c>
      <c r="O137" s="42" t="e">
        <v>#REF!</v>
      </c>
      <c r="P137" s="42" t="e">
        <v>#REF!</v>
      </c>
    </row>
    <row r="138" spans="1:16" ht="15.75" hidden="1">
      <c r="A138" s="30" t="s">
        <v>59</v>
      </c>
      <c r="C138" s="41" t="s">
        <v>60</v>
      </c>
      <c r="D138" s="42" t="e">
        <v>#REF!</v>
      </c>
      <c r="E138" s="42" t="e">
        <v>#REF!</v>
      </c>
      <c r="F138" s="42" t="e">
        <v>#REF!</v>
      </c>
      <c r="G138" s="42" t="e">
        <v>#REF!</v>
      </c>
      <c r="H138" s="42" t="e">
        <v>#REF!</v>
      </c>
      <c r="I138" s="42"/>
      <c r="J138" s="42" t="e">
        <v>#REF!</v>
      </c>
      <c r="K138" s="42"/>
      <c r="L138" s="42" t="e">
        <v>#REF!</v>
      </c>
      <c r="M138" s="42"/>
      <c r="N138" s="42" t="e">
        <v>#REF!</v>
      </c>
      <c r="O138" s="42" t="e">
        <v>#REF!</v>
      </c>
      <c r="P138" s="42" t="e">
        <v>#REF!</v>
      </c>
    </row>
    <row r="139" spans="1:16" hidden="1">
      <c r="C139" s="27"/>
    </row>
    <row r="140" spans="1:16" ht="15.75" hidden="1">
      <c r="A140" s="31" t="s">
        <v>61</v>
      </c>
      <c r="B140" s="43"/>
      <c r="C140" s="44" t="s">
        <v>62</v>
      </c>
      <c r="D140" s="45">
        <v>2.6319662780433981E-3</v>
      </c>
      <c r="E140" s="45">
        <v>1.7673768186060646E-3</v>
      </c>
      <c r="F140" s="45">
        <v>5.5452559226050017E-3</v>
      </c>
      <c r="G140" s="45">
        <v>5.6270304297478127E-3</v>
      </c>
      <c r="H140" s="45">
        <v>5.9668917139468688E-3</v>
      </c>
      <c r="I140" s="45"/>
      <c r="J140" s="45">
        <v>1.1275900900900901E-2</v>
      </c>
      <c r="K140" s="45"/>
      <c r="L140" s="45">
        <v>8.0321406684565732E-3</v>
      </c>
      <c r="M140" s="45"/>
      <c r="N140" s="45">
        <v>1.435555371278459E-2</v>
      </c>
      <c r="O140" s="45">
        <v>2.1156893453038676E-2</v>
      </c>
      <c r="P140" s="45">
        <v>9.6237404593929442E-3</v>
      </c>
    </row>
    <row r="141" spans="1:16" ht="16.5" hidden="1" thickBot="1">
      <c r="A141" s="46" t="s">
        <v>63</v>
      </c>
      <c r="B141" s="47"/>
      <c r="C141" s="48" t="s">
        <v>62</v>
      </c>
      <c r="D141" s="49">
        <v>3.8043369908026032E-5</v>
      </c>
      <c r="E141" s="49">
        <v>9.4400550703022759E-6</v>
      </c>
      <c r="F141" s="49">
        <v>3.4967179426386793E-5</v>
      </c>
      <c r="G141" s="49">
        <v>5.2281222722121673E-5</v>
      </c>
      <c r="H141" s="49">
        <v>3.0701721867727069E-5</v>
      </c>
      <c r="I141" s="49"/>
      <c r="J141" s="49">
        <v>1.4212317652121095E-4</v>
      </c>
      <c r="K141" s="49"/>
      <c r="L141" s="49">
        <v>6.9122097551551723E-5</v>
      </c>
      <c r="M141" s="49"/>
      <c r="N141" s="49">
        <v>2.0165758626747228E-4</v>
      </c>
      <c r="O141" s="49">
        <v>3.1808420375338862E-4</v>
      </c>
      <c r="P141" s="49">
        <v>2.2359978224432175E-4</v>
      </c>
    </row>
    <row r="142" spans="1:16" hidden="1"/>
    <row r="143" spans="1:16" hidden="1"/>
    <row r="144" spans="1:16" hidden="1"/>
    <row r="145" spans="1:16" ht="15.75">
      <c r="A145" s="70" t="s">
        <v>125</v>
      </c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</row>
    <row r="146" spans="1:16" ht="16.5" thickBot="1">
      <c r="A146" s="1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</row>
    <row r="147" spans="1:16" ht="15.75">
      <c r="A147" s="90" t="s">
        <v>107</v>
      </c>
      <c r="B147" s="90"/>
      <c r="C147" s="90" t="s">
        <v>1</v>
      </c>
      <c r="D147" s="93" t="s">
        <v>111</v>
      </c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3"/>
    </row>
    <row r="148" spans="1:16" ht="15.75">
      <c r="A148" s="91"/>
      <c r="B148" s="91"/>
      <c r="C148" s="91"/>
      <c r="D148" s="94" t="s">
        <v>2</v>
      </c>
      <c r="E148" s="94"/>
      <c r="F148" s="94"/>
      <c r="G148" s="94"/>
      <c r="H148" s="94"/>
      <c r="I148" s="3"/>
      <c r="J148" s="94" t="s">
        <v>3</v>
      </c>
      <c r="K148" s="94"/>
      <c r="L148" s="94" t="s">
        <v>4</v>
      </c>
      <c r="M148" s="94"/>
      <c r="N148" s="94"/>
      <c r="O148" s="94" t="s">
        <v>5</v>
      </c>
      <c r="P148" s="94"/>
    </row>
    <row r="149" spans="1:16" ht="15.75">
      <c r="A149" s="91"/>
      <c r="B149" s="91"/>
      <c r="C149" s="91"/>
      <c r="D149" s="89" t="s">
        <v>109</v>
      </c>
      <c r="E149" s="89"/>
      <c r="F149" s="89"/>
      <c r="G149" s="89"/>
      <c r="H149" s="94" t="s">
        <v>6</v>
      </c>
      <c r="I149" s="94"/>
      <c r="J149" s="89" t="s">
        <v>7</v>
      </c>
      <c r="K149" s="89"/>
      <c r="L149" s="89" t="s">
        <v>115</v>
      </c>
      <c r="M149" s="89"/>
      <c r="N149" s="89"/>
      <c r="O149" s="3" t="s">
        <v>9</v>
      </c>
      <c r="P149" s="3" t="s">
        <v>10</v>
      </c>
    </row>
    <row r="150" spans="1:16" ht="15.75">
      <c r="A150" s="91"/>
      <c r="B150" s="91"/>
      <c r="C150" s="91"/>
      <c r="D150" s="4" t="s">
        <v>11</v>
      </c>
      <c r="E150" s="71" t="s">
        <v>108</v>
      </c>
      <c r="F150" s="4" t="s">
        <v>13</v>
      </c>
      <c r="G150" s="71" t="s">
        <v>129</v>
      </c>
      <c r="H150" s="71" t="s">
        <v>14</v>
      </c>
      <c r="I150" s="71" t="s">
        <v>15</v>
      </c>
      <c r="J150" s="4" t="s">
        <v>130</v>
      </c>
      <c r="K150" s="71" t="s">
        <v>12</v>
      </c>
      <c r="L150" s="71" t="s">
        <v>131</v>
      </c>
      <c r="M150" s="71" t="s">
        <v>112</v>
      </c>
      <c r="N150" s="4" t="s">
        <v>17</v>
      </c>
      <c r="O150" s="71" t="s">
        <v>18</v>
      </c>
      <c r="P150" s="4" t="s">
        <v>114</v>
      </c>
    </row>
    <row r="151" spans="1:16" ht="16.5" thickBot="1">
      <c r="A151" s="92"/>
      <c r="B151" s="92"/>
      <c r="C151" s="92"/>
      <c r="D151" s="72" t="s">
        <v>108</v>
      </c>
      <c r="E151" s="72" t="s">
        <v>13</v>
      </c>
      <c r="F151" s="72" t="s">
        <v>14</v>
      </c>
      <c r="G151" s="72" t="s">
        <v>43</v>
      </c>
      <c r="H151" s="72" t="s">
        <v>15</v>
      </c>
      <c r="I151" s="72" t="s">
        <v>132</v>
      </c>
      <c r="J151" s="72" t="s">
        <v>16</v>
      </c>
      <c r="K151" s="72" t="s">
        <v>131</v>
      </c>
      <c r="L151" s="72" t="s">
        <v>112</v>
      </c>
      <c r="M151" s="72" t="s">
        <v>17</v>
      </c>
      <c r="N151" s="72" t="s">
        <v>18</v>
      </c>
      <c r="O151" s="72" t="s">
        <v>114</v>
      </c>
      <c r="P151" s="72" t="s">
        <v>20</v>
      </c>
    </row>
    <row r="152" spans="1:16" ht="15.75">
      <c r="A152" s="5" t="s">
        <v>121</v>
      </c>
      <c r="B152" s="6"/>
      <c r="C152" s="6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</row>
    <row r="153" spans="1:16">
      <c r="A153" s="8" t="s">
        <v>116</v>
      </c>
      <c r="B153" s="8"/>
      <c r="C153" s="9" t="s">
        <v>21</v>
      </c>
      <c r="D153" s="10">
        <v>6116</v>
      </c>
      <c r="E153" s="10">
        <v>5883</v>
      </c>
      <c r="F153" s="10">
        <v>11967</v>
      </c>
      <c r="G153" s="10">
        <v>13215</v>
      </c>
      <c r="H153" s="10">
        <v>14077</v>
      </c>
      <c r="I153" s="10">
        <v>9901</v>
      </c>
      <c r="J153" s="10">
        <v>14725</v>
      </c>
      <c r="K153" s="10">
        <v>16396</v>
      </c>
      <c r="L153" s="10">
        <v>31530</v>
      </c>
      <c r="M153" s="10">
        <v>12622</v>
      </c>
      <c r="N153" s="10">
        <v>15959</v>
      </c>
      <c r="O153" s="10">
        <v>6011</v>
      </c>
      <c r="P153" s="10">
        <v>3946</v>
      </c>
    </row>
    <row r="154" spans="1:16" ht="15.75">
      <c r="A154" s="11" t="s">
        <v>64</v>
      </c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</row>
    <row r="155" spans="1:16">
      <c r="A155" s="12" t="s">
        <v>22</v>
      </c>
      <c r="B155" s="12"/>
      <c r="C155" s="17" t="s">
        <v>23</v>
      </c>
      <c r="D155" s="12">
        <v>3</v>
      </c>
      <c r="E155" s="12">
        <v>3</v>
      </c>
      <c r="F155" s="12">
        <v>4</v>
      </c>
      <c r="G155" s="12">
        <v>2</v>
      </c>
      <c r="H155" s="12">
        <v>4</v>
      </c>
      <c r="I155" s="12">
        <v>4</v>
      </c>
      <c r="J155" s="12">
        <v>3</v>
      </c>
      <c r="K155" s="12">
        <v>3</v>
      </c>
      <c r="L155" s="12">
        <v>3</v>
      </c>
      <c r="M155" s="12">
        <v>3</v>
      </c>
      <c r="N155" s="12">
        <v>2</v>
      </c>
      <c r="O155" s="12">
        <v>3</v>
      </c>
      <c r="P155" s="12">
        <v>4</v>
      </c>
    </row>
    <row r="156" spans="1:16">
      <c r="A156" s="1" t="s">
        <v>24</v>
      </c>
      <c r="B156" s="1"/>
      <c r="C156" s="13" t="s">
        <v>25</v>
      </c>
      <c r="D156" s="1">
        <v>0.19500000000000001</v>
      </c>
      <c r="E156" s="1">
        <v>0.19500000000000001</v>
      </c>
      <c r="F156" s="1">
        <v>0.19500000000000001</v>
      </c>
      <c r="G156" s="1">
        <v>0.19500000000000001</v>
      </c>
      <c r="H156" s="1">
        <v>0.19500000000000001</v>
      </c>
      <c r="I156" s="1">
        <v>0.19500000000000001</v>
      </c>
      <c r="J156" s="1">
        <v>0.19500000000000001</v>
      </c>
      <c r="K156" s="1">
        <v>0.19500000000000001</v>
      </c>
      <c r="L156" s="1">
        <v>0.19500000000000001</v>
      </c>
      <c r="M156" s="1">
        <v>0.19500000000000001</v>
      </c>
      <c r="N156" s="1">
        <v>0.19500000000000001</v>
      </c>
      <c r="O156" s="1">
        <v>0.19500000000000001</v>
      </c>
      <c r="P156" s="1">
        <v>0.19500000000000001</v>
      </c>
    </row>
    <row r="157" spans="1:16">
      <c r="A157" s="1" t="s">
        <v>65</v>
      </c>
      <c r="B157" s="1"/>
      <c r="C157" s="13" t="s">
        <v>26</v>
      </c>
      <c r="D157" s="14">
        <v>3577.86</v>
      </c>
      <c r="E157" s="14">
        <v>3441.56</v>
      </c>
      <c r="F157" s="14">
        <v>9334.26</v>
      </c>
      <c r="G157" s="14">
        <v>5153.8500000000004</v>
      </c>
      <c r="H157" s="14">
        <v>10980.06</v>
      </c>
      <c r="I157" s="14">
        <v>7722.78</v>
      </c>
      <c r="J157" s="14">
        <v>8614.1299999999992</v>
      </c>
      <c r="K157" s="14">
        <v>9591.66</v>
      </c>
      <c r="L157" s="14">
        <v>18445.05</v>
      </c>
      <c r="M157" s="14">
        <v>7383.87</v>
      </c>
      <c r="N157" s="14">
        <v>6224.01</v>
      </c>
      <c r="O157" s="14">
        <v>3516.44</v>
      </c>
      <c r="P157" s="14">
        <v>3077.88</v>
      </c>
    </row>
    <row r="158" spans="1:16">
      <c r="A158" s="1" t="s">
        <v>118</v>
      </c>
      <c r="B158" s="1"/>
      <c r="C158" s="13" t="s">
        <v>27</v>
      </c>
      <c r="D158" s="15">
        <v>0.1</v>
      </c>
      <c r="E158" s="15">
        <v>0.05</v>
      </c>
      <c r="F158" s="15">
        <v>0.05</v>
      </c>
      <c r="G158" s="15">
        <v>0.05</v>
      </c>
      <c r="H158" s="15">
        <v>0.05</v>
      </c>
      <c r="I158" s="15">
        <v>0.05</v>
      </c>
      <c r="J158" s="15">
        <v>0.1</v>
      </c>
      <c r="K158" s="15">
        <v>0.05</v>
      </c>
      <c r="L158" s="15">
        <v>0.05</v>
      </c>
      <c r="M158" s="15">
        <v>0.05</v>
      </c>
      <c r="N158" s="15">
        <v>0.05</v>
      </c>
      <c r="O158" s="15">
        <v>0.05</v>
      </c>
      <c r="P158" s="15">
        <v>0.05</v>
      </c>
    </row>
    <row r="159" spans="1:16">
      <c r="A159" s="1" t="s">
        <v>66</v>
      </c>
      <c r="B159" s="1"/>
      <c r="C159" s="13" t="s">
        <v>26</v>
      </c>
      <c r="D159" s="14">
        <v>3935.65</v>
      </c>
      <c r="E159" s="14">
        <v>3613.64</v>
      </c>
      <c r="F159" s="14">
        <v>9800.9699999999993</v>
      </c>
      <c r="G159" s="14">
        <v>5411.54</v>
      </c>
      <c r="H159" s="14">
        <v>11529.06</v>
      </c>
      <c r="I159" s="14">
        <v>8108.92</v>
      </c>
      <c r="J159" s="14">
        <v>9475.5400000000009</v>
      </c>
      <c r="K159" s="14">
        <v>10071.24</v>
      </c>
      <c r="L159" s="14">
        <v>19367.3</v>
      </c>
      <c r="M159" s="14">
        <v>7753.06</v>
      </c>
      <c r="N159" s="14">
        <v>6535.21</v>
      </c>
      <c r="O159" s="14">
        <v>3692.26</v>
      </c>
      <c r="P159" s="14">
        <v>3231.77</v>
      </c>
    </row>
    <row r="160" spans="1:16">
      <c r="A160" s="1" t="s">
        <v>28</v>
      </c>
      <c r="B160" s="1"/>
      <c r="C160" s="13" t="s">
        <v>29</v>
      </c>
      <c r="D160" s="14">
        <v>3551.76</v>
      </c>
      <c r="E160" s="14">
        <v>4748.34</v>
      </c>
      <c r="F160" s="14">
        <v>2279.1999999999998</v>
      </c>
      <c r="G160" s="14">
        <v>2238.5</v>
      </c>
      <c r="H160" s="14">
        <v>2127.2600000000002</v>
      </c>
      <c r="I160" s="14">
        <v>797.72</v>
      </c>
      <c r="J160" s="14">
        <v>816.71</v>
      </c>
      <c r="K160" s="14">
        <v>379.87</v>
      </c>
      <c r="L160" s="14">
        <v>1429.46</v>
      </c>
      <c r="M160" s="14">
        <v>1087.6300000000001</v>
      </c>
      <c r="N160" s="14">
        <v>1139.5999999999999</v>
      </c>
      <c r="O160" s="14">
        <v>1424.5</v>
      </c>
      <c r="P160" s="14">
        <v>1329.53</v>
      </c>
    </row>
    <row r="161" spans="1:16">
      <c r="A161" s="1" t="s">
        <v>67</v>
      </c>
      <c r="B161" s="1"/>
      <c r="C161" s="13" t="s">
        <v>30</v>
      </c>
      <c r="D161" s="16">
        <v>13978484.199999999</v>
      </c>
      <c r="E161" s="16">
        <v>17158791.399999999</v>
      </c>
      <c r="F161" s="16">
        <v>22338370.800000001</v>
      </c>
      <c r="G161" s="16">
        <v>12113732.300000001</v>
      </c>
      <c r="H161" s="16">
        <v>24525308.199999999</v>
      </c>
      <c r="I161" s="16">
        <v>6468647.7000000002</v>
      </c>
      <c r="J161" s="16">
        <v>7738768.2999999998</v>
      </c>
      <c r="K161" s="16">
        <v>3825761.9</v>
      </c>
      <c r="L161" s="16">
        <v>27684780.699999999</v>
      </c>
      <c r="M161" s="16">
        <v>8432460.5999999996</v>
      </c>
      <c r="N161" s="16">
        <v>7447525.2999999998</v>
      </c>
      <c r="O161" s="16">
        <v>5259624.4000000004</v>
      </c>
      <c r="P161" s="16">
        <v>4296735.2</v>
      </c>
    </row>
    <row r="162" spans="1:16">
      <c r="A162" s="12" t="s">
        <v>31</v>
      </c>
      <c r="B162" s="12"/>
      <c r="C162" s="17" t="s">
        <v>32</v>
      </c>
      <c r="D162" s="22">
        <v>2033812</v>
      </c>
      <c r="E162" s="22">
        <v>2643000</v>
      </c>
      <c r="F162" s="22">
        <v>2542800</v>
      </c>
      <c r="G162" s="22">
        <v>1282380</v>
      </c>
      <c r="H162" s="22">
        <v>2777600</v>
      </c>
      <c r="I162" s="22">
        <v>729120</v>
      </c>
      <c r="J162" s="22">
        <v>1116882</v>
      </c>
      <c r="K162" s="22">
        <v>583300</v>
      </c>
      <c r="L162" s="22">
        <v>2562752</v>
      </c>
      <c r="M162" s="22">
        <v>782145</v>
      </c>
      <c r="N162" s="22">
        <v>456800</v>
      </c>
      <c r="O162" s="22">
        <v>362000</v>
      </c>
      <c r="P162" s="22">
        <v>333900</v>
      </c>
    </row>
    <row r="163" spans="1:16">
      <c r="A163" s="8" t="s">
        <v>119</v>
      </c>
      <c r="B163" s="8"/>
      <c r="C163" s="9" t="s">
        <v>33</v>
      </c>
      <c r="D163" s="18">
        <v>6.8730000000000002</v>
      </c>
      <c r="E163" s="18">
        <v>6.4922000000000004</v>
      </c>
      <c r="F163" s="18">
        <v>8.7849000000000004</v>
      </c>
      <c r="G163" s="18">
        <v>9.4463000000000008</v>
      </c>
      <c r="H163" s="18">
        <v>8.8297000000000008</v>
      </c>
      <c r="I163" s="18">
        <v>8.8719000000000001</v>
      </c>
      <c r="J163" s="18">
        <v>6.9288999999999996</v>
      </c>
      <c r="K163" s="18">
        <v>6.5587999999999997</v>
      </c>
      <c r="L163" s="18">
        <v>10.8028</v>
      </c>
      <c r="M163" s="18">
        <v>10.7812</v>
      </c>
      <c r="N163" s="18">
        <v>16.303699999999999</v>
      </c>
      <c r="O163" s="18">
        <v>14.529299999999999</v>
      </c>
      <c r="P163" s="18">
        <v>12.8683</v>
      </c>
    </row>
    <row r="164" spans="1:16" ht="15.75">
      <c r="A164" s="11" t="s">
        <v>34</v>
      </c>
      <c r="B164" s="12"/>
      <c r="C164" s="17"/>
      <c r="D164" s="52"/>
      <c r="E164" s="52"/>
      <c r="F164" s="52"/>
      <c r="G164" s="52"/>
      <c r="H164" s="52"/>
      <c r="I164" s="52"/>
      <c r="J164" s="52"/>
      <c r="K164" s="52"/>
      <c r="L164" s="52"/>
      <c r="M164" s="52"/>
      <c r="N164" s="52"/>
      <c r="O164" s="52"/>
      <c r="P164" s="52"/>
    </row>
    <row r="165" spans="1:16">
      <c r="A165" s="12" t="s">
        <v>68</v>
      </c>
      <c r="B165" s="1"/>
      <c r="C165" s="13" t="s">
        <v>35</v>
      </c>
      <c r="D165" s="14">
        <v>1551</v>
      </c>
      <c r="E165" s="14">
        <v>1551</v>
      </c>
      <c r="F165" s="14">
        <v>1551</v>
      </c>
      <c r="G165" s="14">
        <v>1551</v>
      </c>
      <c r="H165" s="14">
        <v>1551</v>
      </c>
      <c r="I165" s="14">
        <v>1551</v>
      </c>
      <c r="J165" s="14">
        <v>1551</v>
      </c>
      <c r="K165" s="14">
        <v>1551</v>
      </c>
      <c r="L165" s="14">
        <v>1551</v>
      </c>
      <c r="M165" s="14">
        <v>1551</v>
      </c>
      <c r="N165" s="14">
        <v>1551</v>
      </c>
      <c r="O165" s="14">
        <v>1551</v>
      </c>
      <c r="P165" s="14">
        <v>1551</v>
      </c>
    </row>
    <row r="166" spans="1:16">
      <c r="A166" s="1" t="s">
        <v>36</v>
      </c>
      <c r="B166" s="1"/>
      <c r="C166" s="13" t="s">
        <v>37</v>
      </c>
      <c r="D166" s="1">
        <v>53</v>
      </c>
      <c r="E166" s="1">
        <v>24</v>
      </c>
      <c r="F166" s="1">
        <v>38</v>
      </c>
      <c r="G166" s="1">
        <v>30</v>
      </c>
      <c r="H166" s="1">
        <v>33</v>
      </c>
      <c r="I166" s="1">
        <v>18</v>
      </c>
      <c r="J166" s="1">
        <v>24</v>
      </c>
      <c r="K166" s="1">
        <v>12</v>
      </c>
      <c r="L166" s="1">
        <v>51</v>
      </c>
      <c r="M166" s="1">
        <v>21</v>
      </c>
      <c r="N166" s="1">
        <v>23</v>
      </c>
      <c r="O166" s="1">
        <v>19</v>
      </c>
      <c r="P166" s="1">
        <v>27</v>
      </c>
    </row>
    <row r="167" spans="1:16">
      <c r="A167" s="1" t="s">
        <v>69</v>
      </c>
      <c r="B167" s="1"/>
      <c r="C167" s="13" t="s">
        <v>30</v>
      </c>
      <c r="D167" s="14">
        <v>82203</v>
      </c>
      <c r="E167" s="14">
        <v>37224</v>
      </c>
      <c r="F167" s="14">
        <v>58938</v>
      </c>
      <c r="G167" s="14">
        <v>46530</v>
      </c>
      <c r="H167" s="14">
        <v>51183</v>
      </c>
      <c r="I167" s="14">
        <v>27918</v>
      </c>
      <c r="J167" s="14">
        <v>37224</v>
      </c>
      <c r="K167" s="14">
        <v>18612</v>
      </c>
      <c r="L167" s="14">
        <v>79101</v>
      </c>
      <c r="M167" s="14">
        <v>32571</v>
      </c>
      <c r="N167" s="14">
        <v>35673</v>
      </c>
      <c r="O167" s="14">
        <v>29469</v>
      </c>
      <c r="P167" s="14">
        <v>41877</v>
      </c>
    </row>
    <row r="168" spans="1:16">
      <c r="A168" s="8" t="s">
        <v>70</v>
      </c>
      <c r="B168" s="8"/>
      <c r="C168" s="9" t="s">
        <v>49</v>
      </c>
      <c r="D168" s="20">
        <v>23.14</v>
      </c>
      <c r="E168" s="20">
        <v>7.84</v>
      </c>
      <c r="F168" s="20">
        <v>25.86</v>
      </c>
      <c r="G168" s="20">
        <v>20.79</v>
      </c>
      <c r="H168" s="20">
        <v>24.06</v>
      </c>
      <c r="I168" s="20">
        <v>35</v>
      </c>
      <c r="J168" s="20">
        <v>45.58</v>
      </c>
      <c r="K168" s="20">
        <v>49</v>
      </c>
      <c r="L168" s="20">
        <v>55.34</v>
      </c>
      <c r="M168" s="20">
        <v>29.95</v>
      </c>
      <c r="N168" s="20">
        <v>31.3</v>
      </c>
      <c r="O168" s="20">
        <v>20.69</v>
      </c>
      <c r="P168" s="20">
        <v>31.5</v>
      </c>
    </row>
    <row r="169" spans="1:16">
      <c r="A169" s="12" t="s">
        <v>120</v>
      </c>
      <c r="B169" s="12"/>
      <c r="C169" s="13" t="s">
        <v>38</v>
      </c>
      <c r="D169" s="21">
        <v>1.0900000000000001</v>
      </c>
      <c r="E169" s="21">
        <v>1.0900000000000001</v>
      </c>
      <c r="F169" s="21">
        <v>1.0900000000000001</v>
      </c>
      <c r="G169" s="21">
        <v>1.0900000000000001</v>
      </c>
      <c r="H169" s="21">
        <v>1.0900000000000001</v>
      </c>
      <c r="I169" s="21">
        <v>1.0900000000000001</v>
      </c>
      <c r="J169" s="21">
        <v>1.02</v>
      </c>
      <c r="K169" s="21">
        <v>1.02</v>
      </c>
      <c r="L169" s="21">
        <v>0.88</v>
      </c>
      <c r="M169" s="21">
        <v>0.88</v>
      </c>
      <c r="N169" s="21">
        <v>0.88</v>
      </c>
      <c r="O169" s="21">
        <v>1.0900000000000001</v>
      </c>
      <c r="P169" s="21">
        <v>1.0900000000000001</v>
      </c>
    </row>
    <row r="170" spans="1:16">
      <c r="A170" s="12" t="s">
        <v>71</v>
      </c>
      <c r="B170" s="1"/>
      <c r="C170" s="13" t="s">
        <v>39</v>
      </c>
      <c r="D170" s="22">
        <v>15236548</v>
      </c>
      <c r="E170" s="22">
        <v>18703083</v>
      </c>
      <c r="F170" s="22">
        <v>24348824</v>
      </c>
      <c r="G170" s="22">
        <v>13203968</v>
      </c>
      <c r="H170" s="22">
        <v>26732586</v>
      </c>
      <c r="I170" s="22">
        <v>7050826</v>
      </c>
      <c r="J170" s="22">
        <v>7893544</v>
      </c>
      <c r="K170" s="22">
        <v>3902277</v>
      </c>
      <c r="L170" s="22">
        <v>24362607</v>
      </c>
      <c r="M170" s="22">
        <v>7420565</v>
      </c>
      <c r="N170" s="22">
        <v>6553822</v>
      </c>
      <c r="O170" s="22">
        <v>5732991</v>
      </c>
      <c r="P170" s="22">
        <v>4683441</v>
      </c>
    </row>
    <row r="171" spans="1:16">
      <c r="A171" s="12" t="s">
        <v>126</v>
      </c>
      <c r="B171" s="1"/>
      <c r="C171" s="13" t="s">
        <v>38</v>
      </c>
      <c r="D171" s="14">
        <v>2.59</v>
      </c>
      <c r="E171" s="14">
        <v>2.59</v>
      </c>
      <c r="F171" s="14">
        <v>2.59</v>
      </c>
      <c r="G171" s="14">
        <v>2.59</v>
      </c>
      <c r="H171" s="14">
        <v>2.59</v>
      </c>
      <c r="I171" s="14">
        <v>2.59</v>
      </c>
      <c r="J171" s="14">
        <v>2.59</v>
      </c>
      <c r="K171" s="14">
        <v>2.59</v>
      </c>
      <c r="L171" s="14">
        <v>2.59</v>
      </c>
      <c r="M171" s="14">
        <v>2.59</v>
      </c>
      <c r="N171" s="14">
        <v>2.59</v>
      </c>
      <c r="O171" s="14">
        <v>2.59</v>
      </c>
      <c r="P171" s="14">
        <v>2.59</v>
      </c>
    </row>
    <row r="172" spans="1:16" ht="15.75" thickBot="1">
      <c r="A172" s="2" t="s">
        <v>72</v>
      </c>
      <c r="B172" s="2"/>
      <c r="C172" s="23" t="s">
        <v>39</v>
      </c>
      <c r="D172" s="24">
        <v>212906</v>
      </c>
      <c r="E172" s="24">
        <v>96410</v>
      </c>
      <c r="F172" s="24">
        <v>152649</v>
      </c>
      <c r="G172" s="24">
        <v>120513</v>
      </c>
      <c r="H172" s="24">
        <v>132564</v>
      </c>
      <c r="I172" s="24">
        <v>72308</v>
      </c>
      <c r="J172" s="24">
        <v>96410</v>
      </c>
      <c r="K172" s="24">
        <v>48205</v>
      </c>
      <c r="L172" s="24">
        <v>204872</v>
      </c>
      <c r="M172" s="24">
        <v>84359</v>
      </c>
      <c r="N172" s="24">
        <v>92393</v>
      </c>
      <c r="O172" s="24">
        <v>76325</v>
      </c>
      <c r="P172" s="24">
        <v>108461</v>
      </c>
    </row>
    <row r="173" spans="1:16">
      <c r="A173" s="25" t="s">
        <v>128</v>
      </c>
      <c r="B173" s="1"/>
      <c r="C173" s="13"/>
      <c r="D173" s="14"/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</row>
    <row r="174" spans="1:16">
      <c r="C174" s="27"/>
      <c r="D174" s="28"/>
      <c r="E174" s="28"/>
      <c r="F174" s="28"/>
      <c r="G174" s="28"/>
      <c r="H174" s="28"/>
      <c r="I174" s="28"/>
      <c r="J174" s="28"/>
      <c r="K174" s="28"/>
      <c r="L174" s="28"/>
      <c r="M174" s="28"/>
      <c r="N174" s="28"/>
      <c r="O174" s="28"/>
      <c r="P174" s="28"/>
    </row>
    <row r="177" spans="1:16" ht="15.75">
      <c r="A177" s="73" t="s">
        <v>75</v>
      </c>
      <c r="B177" s="74"/>
      <c r="C177" s="74"/>
      <c r="D177" s="74"/>
      <c r="E177" s="74"/>
      <c r="F177" s="74"/>
      <c r="G177" s="74"/>
      <c r="H177" s="74"/>
      <c r="I177" s="74"/>
      <c r="J177" s="74"/>
      <c r="K177" s="74"/>
      <c r="L177" s="74"/>
      <c r="M177" s="74"/>
      <c r="N177" s="74"/>
      <c r="O177" s="74"/>
      <c r="P177" s="74"/>
    </row>
    <row r="178" spans="1:16" ht="16.5" thickBot="1">
      <c r="A178" s="75" t="s">
        <v>81</v>
      </c>
      <c r="B178" s="74"/>
      <c r="C178" s="74"/>
      <c r="D178" s="74"/>
      <c r="E178" s="74"/>
      <c r="F178" s="74"/>
      <c r="G178" s="74"/>
      <c r="H178" s="74"/>
      <c r="I178" s="74"/>
      <c r="J178" s="74"/>
      <c r="K178" s="74"/>
      <c r="L178" s="74"/>
      <c r="M178" s="74"/>
      <c r="N178" s="74"/>
      <c r="O178" s="74"/>
      <c r="P178" s="74"/>
    </row>
    <row r="179" spans="1:16" ht="15.75">
      <c r="A179" s="100" t="s">
        <v>0</v>
      </c>
      <c r="B179" s="100"/>
      <c r="C179" s="100" t="s">
        <v>1</v>
      </c>
      <c r="D179" s="103" t="s">
        <v>111</v>
      </c>
      <c r="E179" s="103"/>
      <c r="F179" s="103"/>
      <c r="G179" s="103"/>
      <c r="H179" s="103"/>
      <c r="I179" s="103"/>
      <c r="J179" s="103"/>
      <c r="K179" s="103"/>
      <c r="L179" s="103"/>
      <c r="M179" s="103"/>
      <c r="N179" s="103"/>
      <c r="O179" s="103"/>
      <c r="P179" s="103"/>
    </row>
    <row r="180" spans="1:16" ht="15.75">
      <c r="A180" s="101"/>
      <c r="B180" s="101"/>
      <c r="C180" s="101"/>
      <c r="D180" s="104" t="s">
        <v>2</v>
      </c>
      <c r="E180" s="104"/>
      <c r="F180" s="104"/>
      <c r="G180" s="104"/>
      <c r="H180" s="104"/>
      <c r="I180" s="76"/>
      <c r="J180" s="104" t="s">
        <v>3</v>
      </c>
      <c r="K180" s="104"/>
      <c r="L180" s="104" t="s">
        <v>4</v>
      </c>
      <c r="M180" s="104"/>
      <c r="N180" s="104"/>
      <c r="O180" s="104" t="s">
        <v>5</v>
      </c>
      <c r="P180" s="104"/>
    </row>
    <row r="181" spans="1:16" ht="15.75">
      <c r="A181" s="101"/>
      <c r="B181" s="101"/>
      <c r="C181" s="101"/>
      <c r="D181" s="105" t="s">
        <v>109</v>
      </c>
      <c r="E181" s="105"/>
      <c r="F181" s="105"/>
      <c r="G181" s="105"/>
      <c r="H181" s="104" t="s">
        <v>6</v>
      </c>
      <c r="I181" s="104"/>
      <c r="J181" s="105" t="s">
        <v>7</v>
      </c>
      <c r="K181" s="105"/>
      <c r="L181" s="105" t="s">
        <v>115</v>
      </c>
      <c r="M181" s="105"/>
      <c r="N181" s="105"/>
      <c r="O181" s="76" t="s">
        <v>9</v>
      </c>
      <c r="P181" s="76" t="s">
        <v>10</v>
      </c>
    </row>
    <row r="182" spans="1:16" ht="15.75">
      <c r="A182" s="101"/>
      <c r="B182" s="101"/>
      <c r="C182" s="101"/>
      <c r="D182" s="77" t="s">
        <v>11</v>
      </c>
      <c r="E182" s="78" t="s">
        <v>108</v>
      </c>
      <c r="F182" s="77" t="s">
        <v>13</v>
      </c>
      <c r="G182" s="78" t="s">
        <v>129</v>
      </c>
      <c r="H182" s="78" t="s">
        <v>14</v>
      </c>
      <c r="I182" s="78" t="s">
        <v>15</v>
      </c>
      <c r="J182" s="77" t="s">
        <v>130</v>
      </c>
      <c r="K182" s="78" t="s">
        <v>12</v>
      </c>
      <c r="L182" s="78" t="s">
        <v>131</v>
      </c>
      <c r="M182" s="78" t="s">
        <v>112</v>
      </c>
      <c r="N182" s="77" t="s">
        <v>17</v>
      </c>
      <c r="O182" s="78" t="s">
        <v>18</v>
      </c>
      <c r="P182" s="77" t="s">
        <v>114</v>
      </c>
    </row>
    <row r="183" spans="1:16" ht="16.5" thickBot="1">
      <c r="A183" s="102"/>
      <c r="B183" s="102"/>
      <c r="C183" s="102"/>
      <c r="D183" s="79" t="s">
        <v>108</v>
      </c>
      <c r="E183" s="79" t="s">
        <v>13</v>
      </c>
      <c r="F183" s="79" t="s">
        <v>14</v>
      </c>
      <c r="G183" s="79" t="s">
        <v>43</v>
      </c>
      <c r="H183" s="79" t="s">
        <v>15</v>
      </c>
      <c r="I183" s="79" t="s">
        <v>132</v>
      </c>
      <c r="J183" s="79" t="s">
        <v>16</v>
      </c>
      <c r="K183" s="79" t="s">
        <v>131</v>
      </c>
      <c r="L183" s="79" t="s">
        <v>112</v>
      </c>
      <c r="M183" s="79" t="s">
        <v>17</v>
      </c>
      <c r="N183" s="79" t="s">
        <v>18</v>
      </c>
      <c r="O183" s="79" t="s">
        <v>114</v>
      </c>
      <c r="P183" s="79" t="s">
        <v>20</v>
      </c>
    </row>
    <row r="184" spans="1:16" ht="15.75">
      <c r="A184" s="75" t="s">
        <v>121</v>
      </c>
      <c r="B184" s="80"/>
      <c r="C184" s="80"/>
      <c r="D184" s="81"/>
      <c r="E184" s="81"/>
      <c r="F184" s="81"/>
      <c r="G184" s="81"/>
      <c r="H184" s="81"/>
      <c r="I184" s="81"/>
      <c r="J184" s="81"/>
      <c r="K184" s="81"/>
      <c r="L184" s="81"/>
      <c r="M184" s="81"/>
      <c r="N184" s="81"/>
      <c r="O184" s="81"/>
      <c r="P184" s="81"/>
    </row>
    <row r="185" spans="1:16">
      <c r="A185" s="80" t="s">
        <v>117</v>
      </c>
      <c r="B185" s="80"/>
      <c r="C185" s="82" t="s">
        <v>76</v>
      </c>
      <c r="D185" s="83">
        <v>6116</v>
      </c>
      <c r="E185" s="83">
        <v>5883</v>
      </c>
      <c r="F185" s="83">
        <v>11967</v>
      </c>
      <c r="G185" s="83">
        <v>13215</v>
      </c>
      <c r="H185" s="83">
        <v>14077</v>
      </c>
      <c r="I185" s="83">
        <v>9901</v>
      </c>
      <c r="J185" s="83">
        <v>14725</v>
      </c>
      <c r="K185" s="83">
        <v>16396</v>
      </c>
      <c r="L185" s="83">
        <v>31530</v>
      </c>
      <c r="M185" s="83">
        <v>12622</v>
      </c>
      <c r="N185" s="83">
        <v>15959</v>
      </c>
      <c r="O185" s="83">
        <v>6011</v>
      </c>
      <c r="P185" s="83">
        <v>3946</v>
      </c>
    </row>
    <row r="186" spans="1:16">
      <c r="A186" s="80" t="s">
        <v>80</v>
      </c>
      <c r="B186" s="80"/>
      <c r="C186" s="82"/>
      <c r="D186" s="80"/>
      <c r="E186" s="80"/>
      <c r="F186" s="80"/>
      <c r="G186" s="80"/>
      <c r="H186" s="80"/>
      <c r="I186" s="80"/>
      <c r="J186" s="80"/>
      <c r="K186" s="80"/>
      <c r="L186" s="80"/>
      <c r="M186" s="80"/>
      <c r="N186" s="80"/>
      <c r="O186" s="80"/>
      <c r="P186" s="80"/>
    </row>
    <row r="187" spans="1:16">
      <c r="A187" s="80" t="s">
        <v>77</v>
      </c>
      <c r="B187" s="80"/>
      <c r="C187" s="82" t="s">
        <v>30</v>
      </c>
      <c r="D187" s="83">
        <f>+D45</f>
        <v>8970133.5</v>
      </c>
      <c r="E187" s="83">
        <f t="shared" ref="E187:P187" si="0">+E45</f>
        <v>11942502</v>
      </c>
      <c r="F187" s="83">
        <f t="shared" si="0"/>
        <v>11913765.1</v>
      </c>
      <c r="G187" s="83">
        <f t="shared" si="0"/>
        <v>7708738.7000000002</v>
      </c>
      <c r="H187" s="83">
        <f t="shared" si="0"/>
        <v>12919579.9</v>
      </c>
      <c r="I187" s="83">
        <f t="shared" si="0"/>
        <v>2618289.2000000002</v>
      </c>
      <c r="J187" s="83">
        <f t="shared" si="0"/>
        <v>3419438.1</v>
      </c>
      <c r="K187" s="83">
        <f t="shared" si="0"/>
        <v>1912830.6</v>
      </c>
      <c r="L187" s="83">
        <f t="shared" si="0"/>
        <v>18055359.100000001</v>
      </c>
      <c r="M187" s="83">
        <f t="shared" si="0"/>
        <v>3854821.4</v>
      </c>
      <c r="N187" s="83">
        <f t="shared" si="0"/>
        <v>5585644</v>
      </c>
      <c r="O187" s="83">
        <f t="shared" si="0"/>
        <v>4733661.9000000004</v>
      </c>
      <c r="P187" s="83">
        <f t="shared" si="0"/>
        <v>3989846.3</v>
      </c>
    </row>
    <row r="188" spans="1:16">
      <c r="A188" s="74" t="s">
        <v>78</v>
      </c>
      <c r="B188" s="74"/>
      <c r="C188" s="84" t="s">
        <v>30</v>
      </c>
      <c r="D188" s="85">
        <f>+D103</f>
        <v>11212666.9</v>
      </c>
      <c r="E188" s="85">
        <f t="shared" ref="E188:P188" si="1">+E103</f>
        <v>14482023.699999999</v>
      </c>
      <c r="F188" s="85">
        <f t="shared" si="1"/>
        <v>16939996.5</v>
      </c>
      <c r="G188" s="85">
        <f t="shared" si="1"/>
        <v>9911235.5</v>
      </c>
      <c r="H188" s="85">
        <f t="shared" si="1"/>
        <v>18612860.300000001</v>
      </c>
      <c r="I188" s="85">
        <f t="shared" si="1"/>
        <v>4774451</v>
      </c>
      <c r="J188" s="85">
        <f t="shared" si="1"/>
        <v>5939079</v>
      </c>
      <c r="K188" s="85">
        <f t="shared" si="1"/>
        <v>2869296.3</v>
      </c>
      <c r="L188" s="85">
        <f t="shared" si="1"/>
        <v>22870069.899999999</v>
      </c>
      <c r="M188" s="85">
        <f t="shared" si="1"/>
        <v>4818526.8</v>
      </c>
      <c r="N188" s="85">
        <f t="shared" si="1"/>
        <v>6516584.7000000002</v>
      </c>
      <c r="O188" s="85">
        <f t="shared" si="1"/>
        <v>4996661.5999999996</v>
      </c>
      <c r="P188" s="85">
        <f t="shared" si="1"/>
        <v>4143290.7</v>
      </c>
    </row>
    <row r="189" spans="1:16">
      <c r="A189" s="74" t="s">
        <v>79</v>
      </c>
      <c r="B189" s="74"/>
      <c r="C189" s="84" t="s">
        <v>30</v>
      </c>
      <c r="D189" s="85">
        <f>+D161</f>
        <v>13978484.199999999</v>
      </c>
      <c r="E189" s="85">
        <f t="shared" ref="E189:P189" si="2">+E161</f>
        <v>17158791.399999999</v>
      </c>
      <c r="F189" s="85">
        <f t="shared" si="2"/>
        <v>22338370.800000001</v>
      </c>
      <c r="G189" s="85">
        <f t="shared" si="2"/>
        <v>12113732.300000001</v>
      </c>
      <c r="H189" s="85">
        <f t="shared" si="2"/>
        <v>24525308.199999999</v>
      </c>
      <c r="I189" s="85">
        <f t="shared" si="2"/>
        <v>6468647.7000000002</v>
      </c>
      <c r="J189" s="85">
        <f t="shared" si="2"/>
        <v>7738768.2999999998</v>
      </c>
      <c r="K189" s="85">
        <f t="shared" si="2"/>
        <v>3825761.9</v>
      </c>
      <c r="L189" s="85">
        <f t="shared" si="2"/>
        <v>27684780.699999999</v>
      </c>
      <c r="M189" s="85">
        <f t="shared" si="2"/>
        <v>8432460.5999999996</v>
      </c>
      <c r="N189" s="85">
        <f t="shared" si="2"/>
        <v>7447525.2999999998</v>
      </c>
      <c r="O189" s="85">
        <f t="shared" si="2"/>
        <v>5259624.4000000004</v>
      </c>
      <c r="P189" s="85">
        <f t="shared" si="2"/>
        <v>4296735.2</v>
      </c>
    </row>
    <row r="190" spans="1:16">
      <c r="A190" s="74" t="s">
        <v>127</v>
      </c>
      <c r="B190" s="74"/>
      <c r="C190" s="74"/>
      <c r="D190" s="85"/>
      <c r="E190" s="85"/>
      <c r="F190" s="85"/>
      <c r="G190" s="85"/>
      <c r="H190" s="85"/>
      <c r="I190" s="85"/>
      <c r="J190" s="85"/>
      <c r="K190" s="85"/>
      <c r="L190" s="85"/>
      <c r="M190" s="85"/>
      <c r="N190" s="85"/>
      <c r="O190" s="85"/>
      <c r="P190" s="85"/>
    </row>
    <row r="191" spans="1:16">
      <c r="A191" s="74" t="s">
        <v>77</v>
      </c>
      <c r="B191" s="74"/>
      <c r="C191" s="84" t="s">
        <v>30</v>
      </c>
      <c r="D191" s="85">
        <f>+D51</f>
        <v>52734</v>
      </c>
      <c r="E191" s="85">
        <f t="shared" ref="E191:P191" si="3">+E51</f>
        <v>26367</v>
      </c>
      <c r="F191" s="85">
        <f t="shared" si="3"/>
        <v>32571</v>
      </c>
      <c r="G191" s="85">
        <f t="shared" si="3"/>
        <v>29469</v>
      </c>
      <c r="H191" s="85">
        <f t="shared" si="3"/>
        <v>27918</v>
      </c>
      <c r="I191" s="85">
        <f t="shared" si="3"/>
        <v>12408</v>
      </c>
      <c r="J191" s="85">
        <f t="shared" si="3"/>
        <v>17061</v>
      </c>
      <c r="K191" s="85">
        <f t="shared" si="3"/>
        <v>10857</v>
      </c>
      <c r="L191" s="85">
        <f t="shared" si="3"/>
        <v>51183</v>
      </c>
      <c r="M191" s="85">
        <f t="shared" si="3"/>
        <v>15510</v>
      </c>
      <c r="N191" s="85">
        <f t="shared" si="3"/>
        <v>26367</v>
      </c>
      <c r="O191" s="85">
        <f t="shared" si="3"/>
        <v>24816</v>
      </c>
      <c r="P191" s="85">
        <f t="shared" si="3"/>
        <v>37224</v>
      </c>
    </row>
    <row r="192" spans="1:16">
      <c r="A192" s="74" t="s">
        <v>78</v>
      </c>
      <c r="B192" s="74"/>
      <c r="C192" s="84" t="s">
        <v>30</v>
      </c>
      <c r="D192" s="85">
        <f>+D109</f>
        <v>68244</v>
      </c>
      <c r="E192" s="85">
        <f t="shared" ref="E192:P192" si="4">+E109</f>
        <v>32571</v>
      </c>
      <c r="F192" s="85">
        <f t="shared" si="4"/>
        <v>44979</v>
      </c>
      <c r="G192" s="85">
        <f t="shared" si="4"/>
        <v>38775</v>
      </c>
      <c r="H192" s="85">
        <f t="shared" si="4"/>
        <v>40326</v>
      </c>
      <c r="I192" s="85">
        <f t="shared" si="4"/>
        <v>21714</v>
      </c>
      <c r="J192" s="85">
        <f t="shared" si="4"/>
        <v>29469</v>
      </c>
      <c r="K192" s="85">
        <f t="shared" si="4"/>
        <v>15510</v>
      </c>
      <c r="L192" s="85">
        <f t="shared" si="4"/>
        <v>66693</v>
      </c>
      <c r="M192" s="85">
        <f t="shared" si="4"/>
        <v>18612</v>
      </c>
      <c r="N192" s="85">
        <f t="shared" si="4"/>
        <v>31020</v>
      </c>
      <c r="O192" s="85">
        <f t="shared" si="4"/>
        <v>27918</v>
      </c>
      <c r="P192" s="85">
        <f t="shared" si="4"/>
        <v>40326</v>
      </c>
    </row>
    <row r="193" spans="1:16" ht="15.75" thickBot="1">
      <c r="A193" s="86" t="s">
        <v>79</v>
      </c>
      <c r="B193" s="86"/>
      <c r="C193" s="87" t="s">
        <v>30</v>
      </c>
      <c r="D193" s="88">
        <f>+D167</f>
        <v>82203</v>
      </c>
      <c r="E193" s="88">
        <f t="shared" ref="E193:P193" si="5">+E167</f>
        <v>37224</v>
      </c>
      <c r="F193" s="88">
        <f t="shared" si="5"/>
        <v>58938</v>
      </c>
      <c r="G193" s="88">
        <f t="shared" si="5"/>
        <v>46530</v>
      </c>
      <c r="H193" s="88">
        <f t="shared" si="5"/>
        <v>51183</v>
      </c>
      <c r="I193" s="88">
        <f t="shared" si="5"/>
        <v>27918</v>
      </c>
      <c r="J193" s="88">
        <f t="shared" si="5"/>
        <v>37224</v>
      </c>
      <c r="K193" s="88">
        <f t="shared" si="5"/>
        <v>18612</v>
      </c>
      <c r="L193" s="88">
        <f t="shared" si="5"/>
        <v>79101</v>
      </c>
      <c r="M193" s="88">
        <f t="shared" si="5"/>
        <v>32571</v>
      </c>
      <c r="N193" s="88">
        <f t="shared" si="5"/>
        <v>35673</v>
      </c>
      <c r="O193" s="88">
        <f t="shared" si="5"/>
        <v>29469</v>
      </c>
      <c r="P193" s="88">
        <f t="shared" si="5"/>
        <v>41877</v>
      </c>
    </row>
    <row r="194" spans="1:16">
      <c r="A194" s="25" t="s">
        <v>128</v>
      </c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</row>
  </sheetData>
  <mergeCells count="68">
    <mergeCell ref="A179:B183"/>
    <mergeCell ref="C179:C183"/>
    <mergeCell ref="D179:P179"/>
    <mergeCell ref="D180:H180"/>
    <mergeCell ref="J180:K180"/>
    <mergeCell ref="L180:N180"/>
    <mergeCell ref="O180:P180"/>
    <mergeCell ref="D181:G181"/>
    <mergeCell ref="H181:I181"/>
    <mergeCell ref="J181:K181"/>
    <mergeCell ref="L181:N181"/>
    <mergeCell ref="A6:B10"/>
    <mergeCell ref="C6:C10"/>
    <mergeCell ref="D6:P6"/>
    <mergeCell ref="D7:H7"/>
    <mergeCell ref="L7:N7"/>
    <mergeCell ref="O7:P7"/>
    <mergeCell ref="D8:G8"/>
    <mergeCell ref="L8:N8"/>
    <mergeCell ref="J32:K32"/>
    <mergeCell ref="L32:N32"/>
    <mergeCell ref="O32:P32"/>
    <mergeCell ref="D33:G33"/>
    <mergeCell ref="H33:I33"/>
    <mergeCell ref="J33:K33"/>
    <mergeCell ref="D91:G91"/>
    <mergeCell ref="H91:I91"/>
    <mergeCell ref="J91:K91"/>
    <mergeCell ref="L33:N33"/>
    <mergeCell ref="A64:B68"/>
    <mergeCell ref="C64:C68"/>
    <mergeCell ref="D64:P64"/>
    <mergeCell ref="D65:H65"/>
    <mergeCell ref="L65:N65"/>
    <mergeCell ref="O65:P65"/>
    <mergeCell ref="D66:G66"/>
    <mergeCell ref="L66:N66"/>
    <mergeCell ref="A31:B35"/>
    <mergeCell ref="C31:C35"/>
    <mergeCell ref="D31:P31"/>
    <mergeCell ref="D32:H32"/>
    <mergeCell ref="L91:N91"/>
    <mergeCell ref="A122:B126"/>
    <mergeCell ref="C122:C126"/>
    <mergeCell ref="D122:P122"/>
    <mergeCell ref="D123:H123"/>
    <mergeCell ref="L123:N123"/>
    <mergeCell ref="O123:P123"/>
    <mergeCell ref="D124:G124"/>
    <mergeCell ref="L124:N124"/>
    <mergeCell ref="A89:B93"/>
    <mergeCell ref="C89:C93"/>
    <mergeCell ref="D89:P89"/>
    <mergeCell ref="D90:H90"/>
    <mergeCell ref="J90:K90"/>
    <mergeCell ref="L90:N90"/>
    <mergeCell ref="O90:P90"/>
    <mergeCell ref="L149:N149"/>
    <mergeCell ref="A147:B151"/>
    <mergeCell ref="C147:C151"/>
    <mergeCell ref="D147:P147"/>
    <mergeCell ref="D148:H148"/>
    <mergeCell ref="J148:K148"/>
    <mergeCell ref="L148:N148"/>
    <mergeCell ref="O148:P148"/>
    <mergeCell ref="D149:G149"/>
    <mergeCell ref="H149:I149"/>
    <mergeCell ref="J149:K14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6:Q25"/>
  <sheetViews>
    <sheetView showGridLines="0" workbookViewId="0">
      <selection activeCell="A16" sqref="A16"/>
    </sheetView>
  </sheetViews>
  <sheetFormatPr defaultRowHeight="12.75"/>
  <cols>
    <col min="3" max="3" width="27.7109375" customWidth="1"/>
    <col min="4" max="6" width="8.28515625" bestFit="1" customWidth="1"/>
    <col min="15" max="15" width="40.7109375" customWidth="1"/>
    <col min="16" max="17" width="27.7109375" customWidth="1"/>
  </cols>
  <sheetData>
    <row r="6" spans="3:17">
      <c r="C6" t="s">
        <v>100</v>
      </c>
    </row>
    <row r="9" spans="3:17" ht="60" customHeight="1">
      <c r="C9" s="53" t="s">
        <v>101</v>
      </c>
      <c r="D9" s="54"/>
      <c r="E9" s="54"/>
      <c r="F9" s="54"/>
      <c r="O9" s="110" t="s">
        <v>106</v>
      </c>
      <c r="P9" s="111"/>
      <c r="Q9" s="112"/>
    </row>
    <row r="10" spans="3:17" ht="18">
      <c r="C10" s="113" t="s">
        <v>82</v>
      </c>
      <c r="D10" s="115" t="s">
        <v>83</v>
      </c>
      <c r="E10" s="115"/>
      <c r="F10" s="115"/>
      <c r="G10" s="115" t="s">
        <v>98</v>
      </c>
      <c r="H10" s="115"/>
      <c r="I10" s="115"/>
      <c r="J10" t="s">
        <v>99</v>
      </c>
      <c r="O10" s="117" t="s">
        <v>82</v>
      </c>
      <c r="P10" s="108" t="s">
        <v>102</v>
      </c>
      <c r="Q10" s="108" t="s">
        <v>105</v>
      </c>
    </row>
    <row r="11" spans="3:17" ht="27" customHeight="1" thickBot="1">
      <c r="C11" s="114"/>
      <c r="D11" s="55">
        <v>2015</v>
      </c>
      <c r="E11" s="55">
        <v>2030</v>
      </c>
      <c r="F11" s="55">
        <v>2045</v>
      </c>
      <c r="G11" s="55">
        <v>2015</v>
      </c>
      <c r="H11" s="55">
        <v>2030</v>
      </c>
      <c r="I11" s="55">
        <v>2045</v>
      </c>
      <c r="J11" s="55">
        <v>2015</v>
      </c>
      <c r="K11" s="55">
        <v>2030</v>
      </c>
      <c r="L11" s="55">
        <v>2045</v>
      </c>
      <c r="O11" s="118"/>
      <c r="P11" s="118"/>
      <c r="Q11" s="109"/>
    </row>
    <row r="12" spans="3:17" ht="33.950000000000003" customHeight="1" thickTop="1">
      <c r="C12" s="56" t="s">
        <v>84</v>
      </c>
      <c r="D12" s="59">
        <v>12</v>
      </c>
      <c r="E12" s="59">
        <v>15</v>
      </c>
      <c r="F12" s="59">
        <v>18.7</v>
      </c>
      <c r="G12" s="58">
        <v>8970133.5</v>
      </c>
      <c r="H12">
        <v>11212666.9</v>
      </c>
      <c r="I12">
        <v>13978484.199999999</v>
      </c>
      <c r="J12" s="61">
        <f>G12/1000000/D12</f>
        <v>0.74751112499999994</v>
      </c>
      <c r="K12" s="58">
        <f>H12/1000000/E12</f>
        <v>0.74751112666666664</v>
      </c>
      <c r="L12" s="58">
        <f>I12/1000000/F12</f>
        <v>0.74751252406417112</v>
      </c>
      <c r="O12" s="62" t="s">
        <v>84</v>
      </c>
      <c r="P12" s="63">
        <v>0.74751252406417112</v>
      </c>
      <c r="Q12" s="66">
        <v>6.8730000000000002</v>
      </c>
    </row>
    <row r="13" spans="3:17" ht="33.950000000000003" customHeight="1">
      <c r="C13" s="56" t="s">
        <v>85</v>
      </c>
      <c r="D13" s="59">
        <v>17.399999999999999</v>
      </c>
      <c r="E13" s="59">
        <v>21.1</v>
      </c>
      <c r="F13" s="59">
        <v>25</v>
      </c>
      <c r="G13" s="58">
        <v>11942502</v>
      </c>
      <c r="H13">
        <v>14482023.699999999</v>
      </c>
      <c r="I13">
        <v>17158791.399999999</v>
      </c>
      <c r="J13" s="61">
        <f t="shared" ref="J13:J24" si="0">G13/1000000/D13</f>
        <v>0.68635068965517243</v>
      </c>
      <c r="K13" s="58">
        <f t="shared" ref="K13:K24" si="1">H13/1000000/E13</f>
        <v>0.68635183412322265</v>
      </c>
      <c r="L13" s="58">
        <f t="shared" ref="L13:L24" si="2">I13/1000000/F13</f>
        <v>0.68635165599999992</v>
      </c>
      <c r="O13" s="62" t="s">
        <v>85</v>
      </c>
      <c r="P13" s="63">
        <v>0.68635165599999992</v>
      </c>
      <c r="Q13" s="66">
        <v>6.4922000000000004</v>
      </c>
    </row>
    <row r="14" spans="3:17" ht="33.950000000000003" customHeight="1">
      <c r="C14" s="56" t="s">
        <v>86</v>
      </c>
      <c r="D14" s="59">
        <v>6.4</v>
      </c>
      <c r="E14" s="59">
        <v>9.1</v>
      </c>
      <c r="F14" s="59">
        <v>12</v>
      </c>
      <c r="G14" s="58">
        <v>11913765.1</v>
      </c>
      <c r="H14">
        <v>16939996.5</v>
      </c>
      <c r="I14">
        <v>22338370.800000001</v>
      </c>
      <c r="J14" s="61">
        <f t="shared" si="0"/>
        <v>1.8615257968749999</v>
      </c>
      <c r="K14" s="58">
        <f t="shared" si="1"/>
        <v>1.8615380769230769</v>
      </c>
      <c r="L14" s="58">
        <f t="shared" si="2"/>
        <v>1.8615309</v>
      </c>
      <c r="O14" s="62" t="s">
        <v>86</v>
      </c>
      <c r="P14" s="63">
        <v>1.8615309</v>
      </c>
      <c r="Q14" s="66">
        <v>8.7849000000000004</v>
      </c>
    </row>
    <row r="15" spans="3:17" ht="33.950000000000003" customHeight="1">
      <c r="C15" s="56" t="s">
        <v>87</v>
      </c>
      <c r="D15" s="59">
        <v>3.5</v>
      </c>
      <c r="E15" s="59">
        <v>4.5</v>
      </c>
      <c r="F15" s="59">
        <v>5.5</v>
      </c>
      <c r="G15" s="58">
        <v>7708738.7000000002</v>
      </c>
      <c r="H15">
        <v>9911235.5</v>
      </c>
      <c r="I15">
        <v>12113732.300000001</v>
      </c>
      <c r="J15" s="61">
        <f t="shared" si="0"/>
        <v>2.2024967714285717</v>
      </c>
      <c r="K15" s="58">
        <f t="shared" si="1"/>
        <v>2.2024967777777777</v>
      </c>
      <c r="L15" s="58">
        <f t="shared" si="2"/>
        <v>2.2024967818181818</v>
      </c>
      <c r="O15" s="62" t="s">
        <v>87</v>
      </c>
      <c r="P15" s="63">
        <v>2.2024967818181818</v>
      </c>
      <c r="Q15" s="66">
        <v>9.4463000000000008</v>
      </c>
    </row>
    <row r="16" spans="3:17" ht="33.950000000000003" customHeight="1">
      <c r="C16" s="56" t="s">
        <v>88</v>
      </c>
      <c r="D16" s="59">
        <v>5.9</v>
      </c>
      <c r="E16" s="59">
        <v>8.5</v>
      </c>
      <c r="F16" s="59">
        <v>11.2</v>
      </c>
      <c r="G16" s="58">
        <v>12919579.9</v>
      </c>
      <c r="H16">
        <v>18612860.300000001</v>
      </c>
      <c r="I16">
        <v>24525308.199999999</v>
      </c>
      <c r="J16" s="61">
        <f t="shared" si="0"/>
        <v>2.1897593050847459</v>
      </c>
      <c r="K16" s="58">
        <f t="shared" si="1"/>
        <v>2.1897482705882356</v>
      </c>
      <c r="L16" s="58">
        <f t="shared" si="2"/>
        <v>2.1897596607142855</v>
      </c>
      <c r="O16" s="62" t="s">
        <v>88</v>
      </c>
      <c r="P16" s="63">
        <v>2.1897596607142855</v>
      </c>
      <c r="Q16" s="66">
        <v>8.8297000000000008</v>
      </c>
    </row>
    <row r="17" spans="3:17" ht="33.950000000000003" customHeight="1" thickBot="1">
      <c r="C17" s="57" t="s">
        <v>89</v>
      </c>
      <c r="D17" s="60">
        <v>1.7</v>
      </c>
      <c r="E17" s="60">
        <v>3.1</v>
      </c>
      <c r="F17" s="60">
        <v>4.2</v>
      </c>
      <c r="G17" s="58">
        <v>2618289.2000000002</v>
      </c>
      <c r="H17">
        <v>4774451</v>
      </c>
      <c r="I17">
        <v>6468647.7000000002</v>
      </c>
      <c r="J17" s="61">
        <f t="shared" si="0"/>
        <v>1.5401701176470588</v>
      </c>
      <c r="K17" s="58">
        <f t="shared" si="1"/>
        <v>1.5401454838709676</v>
      </c>
      <c r="L17" s="58">
        <f t="shared" si="2"/>
        <v>1.5401542142857143</v>
      </c>
      <c r="O17" s="64" t="s">
        <v>89</v>
      </c>
      <c r="P17" s="65">
        <v>1.5401542142857143</v>
      </c>
      <c r="Q17" s="67">
        <v>8.8719000000000001</v>
      </c>
    </row>
    <row r="18" spans="3:17" ht="33.950000000000003" customHeight="1" thickTop="1">
      <c r="C18" s="56" t="s">
        <v>90</v>
      </c>
      <c r="D18" s="59">
        <v>1.9</v>
      </c>
      <c r="E18" s="59">
        <v>3.3</v>
      </c>
      <c r="F18" s="59">
        <v>4.3</v>
      </c>
      <c r="G18" s="58">
        <v>3419438.1</v>
      </c>
      <c r="H18">
        <v>5939079</v>
      </c>
      <c r="I18">
        <v>7738768.2999999998</v>
      </c>
      <c r="J18" s="61">
        <f t="shared" si="0"/>
        <v>1.799704263157895</v>
      </c>
      <c r="K18" s="58">
        <f t="shared" si="1"/>
        <v>1.7997209090909094</v>
      </c>
      <c r="L18" s="58">
        <f t="shared" si="2"/>
        <v>1.7997135581395347</v>
      </c>
      <c r="O18" s="62" t="s">
        <v>90</v>
      </c>
      <c r="P18" s="63">
        <v>1.7997135581395347</v>
      </c>
      <c r="Q18" s="66">
        <v>6.9288999999999996</v>
      </c>
    </row>
    <row r="19" spans="3:17" ht="33.950000000000003" customHeight="1" thickBot="1">
      <c r="C19" s="57" t="s">
        <v>91</v>
      </c>
      <c r="D19" s="60">
        <v>1</v>
      </c>
      <c r="E19" s="60">
        <v>1.5</v>
      </c>
      <c r="F19" s="60">
        <v>2</v>
      </c>
      <c r="G19" s="58">
        <v>1912830.6</v>
      </c>
      <c r="H19">
        <v>2869296.3</v>
      </c>
      <c r="I19">
        <v>3825761.9</v>
      </c>
      <c r="J19" s="61">
        <f t="shared" si="0"/>
        <v>1.9128306000000002</v>
      </c>
      <c r="K19" s="58">
        <f t="shared" si="1"/>
        <v>1.9128641999999998</v>
      </c>
      <c r="L19" s="58">
        <f t="shared" si="2"/>
        <v>1.9128809499999999</v>
      </c>
      <c r="O19" s="64" t="s">
        <v>91</v>
      </c>
      <c r="P19" s="65">
        <v>1.9128809499999999</v>
      </c>
      <c r="Q19" s="67">
        <v>6.5587999999999997</v>
      </c>
    </row>
    <row r="20" spans="3:17" ht="33.950000000000003" customHeight="1" thickTop="1">
      <c r="C20" s="56" t="s">
        <v>92</v>
      </c>
      <c r="D20" s="59">
        <v>3</v>
      </c>
      <c r="E20" s="59">
        <v>3.8</v>
      </c>
      <c r="F20" s="59">
        <v>4.5999999999999996</v>
      </c>
      <c r="G20" s="58">
        <v>18055359.100000001</v>
      </c>
      <c r="H20">
        <v>22870069.899999999</v>
      </c>
      <c r="I20">
        <v>27684780.699999999</v>
      </c>
      <c r="J20" s="61">
        <f t="shared" si="0"/>
        <v>6.0184530333333335</v>
      </c>
      <c r="K20" s="58">
        <f t="shared" si="1"/>
        <v>6.0184394473684204</v>
      </c>
      <c r="L20" s="58">
        <f t="shared" si="2"/>
        <v>6.018430586956522</v>
      </c>
      <c r="O20" s="62" t="s">
        <v>92</v>
      </c>
      <c r="P20" s="63">
        <v>6.018430586956522</v>
      </c>
      <c r="Q20" s="66">
        <v>10.8028</v>
      </c>
    </row>
    <row r="21" spans="3:17" ht="33.950000000000003" customHeight="1">
      <c r="C21" s="56" t="s">
        <v>93</v>
      </c>
      <c r="D21" s="59">
        <v>1.6</v>
      </c>
      <c r="E21" s="59">
        <v>2</v>
      </c>
      <c r="F21" s="59">
        <v>3.5</v>
      </c>
      <c r="G21" s="58">
        <v>3854821.4</v>
      </c>
      <c r="H21">
        <v>4818526.8</v>
      </c>
      <c r="I21">
        <v>8432460.5999999996</v>
      </c>
      <c r="J21" s="61">
        <f t="shared" si="0"/>
        <v>2.4092633750000001</v>
      </c>
      <c r="K21" s="58">
        <f t="shared" si="1"/>
        <v>2.4092633999999999</v>
      </c>
      <c r="L21" s="58">
        <f t="shared" si="2"/>
        <v>2.4092744571428568</v>
      </c>
      <c r="O21" s="62" t="s">
        <v>93</v>
      </c>
      <c r="P21" s="63">
        <v>2.4092744571428568</v>
      </c>
      <c r="Q21" s="66">
        <v>10.7812</v>
      </c>
    </row>
    <row r="22" spans="3:17" ht="33.950000000000003" customHeight="1" thickBot="1">
      <c r="C22" s="57" t="s">
        <v>94</v>
      </c>
      <c r="D22" s="60">
        <v>0.6</v>
      </c>
      <c r="E22" s="60">
        <v>0.7</v>
      </c>
      <c r="F22" s="60">
        <v>0.8</v>
      </c>
      <c r="G22" s="58">
        <v>5585644</v>
      </c>
      <c r="H22">
        <v>6516584.7000000002</v>
      </c>
      <c r="I22">
        <v>7447525.2999999998</v>
      </c>
      <c r="J22" s="61">
        <f t="shared" si="0"/>
        <v>9.3094066666666677</v>
      </c>
      <c r="K22" s="58">
        <f t="shared" si="1"/>
        <v>9.3094067142857142</v>
      </c>
      <c r="L22" s="58">
        <f t="shared" si="2"/>
        <v>9.3094066249999994</v>
      </c>
      <c r="O22" s="64" t="s">
        <v>94</v>
      </c>
      <c r="P22" s="65">
        <v>9.3094066249999994</v>
      </c>
      <c r="Q22" s="67">
        <v>16.303699999999999</v>
      </c>
    </row>
    <row r="23" spans="3:17" ht="33.950000000000003" customHeight="1" thickTop="1">
      <c r="C23" s="56" t="s">
        <v>95</v>
      </c>
      <c r="D23" s="59">
        <v>1.8</v>
      </c>
      <c r="E23" s="59">
        <v>1.9</v>
      </c>
      <c r="F23" s="59">
        <v>2</v>
      </c>
      <c r="G23" s="58">
        <v>4733661.9000000004</v>
      </c>
      <c r="H23">
        <v>4996661.5999999996</v>
      </c>
      <c r="I23">
        <v>5259624.4000000004</v>
      </c>
      <c r="J23" s="61">
        <f t="shared" si="0"/>
        <v>2.629812166666667</v>
      </c>
      <c r="K23" s="58">
        <f t="shared" si="1"/>
        <v>2.6298218947368421</v>
      </c>
      <c r="L23" s="58">
        <f t="shared" si="2"/>
        <v>2.6298122000000004</v>
      </c>
      <c r="O23" s="62" t="s">
        <v>104</v>
      </c>
      <c r="P23" s="63">
        <v>2.6298122000000004</v>
      </c>
      <c r="Q23" s="66">
        <v>14.529299999999999</v>
      </c>
    </row>
    <row r="24" spans="3:17" ht="33.950000000000003" customHeight="1" thickBot="1">
      <c r="C24" s="57" t="s">
        <v>96</v>
      </c>
      <c r="D24" s="60">
        <v>2.6</v>
      </c>
      <c r="E24" s="60">
        <v>2.7</v>
      </c>
      <c r="F24" s="60">
        <v>2.8</v>
      </c>
      <c r="G24" s="58">
        <v>3989846.3</v>
      </c>
      <c r="H24">
        <v>4143290.7</v>
      </c>
      <c r="I24">
        <v>4296735.2</v>
      </c>
      <c r="J24" s="61">
        <f t="shared" si="0"/>
        <v>1.5345562692307693</v>
      </c>
      <c r="K24" s="58">
        <f t="shared" si="1"/>
        <v>1.5345521111111111</v>
      </c>
      <c r="L24" s="58">
        <f t="shared" si="2"/>
        <v>1.534548285714286</v>
      </c>
      <c r="O24" s="64" t="s">
        <v>103</v>
      </c>
      <c r="P24" s="65">
        <v>1.534548285714286</v>
      </c>
      <c r="Q24" s="67">
        <v>12.8683</v>
      </c>
    </row>
    <row r="25" spans="3:17" ht="33.950000000000003" customHeight="1" thickTop="1">
      <c r="C25" s="116" t="s">
        <v>97</v>
      </c>
      <c r="D25" s="116"/>
      <c r="E25" s="116"/>
      <c r="F25" s="116"/>
      <c r="O25" s="106" t="s">
        <v>97</v>
      </c>
      <c r="P25" s="107"/>
    </row>
  </sheetData>
  <mergeCells count="9">
    <mergeCell ref="O25:P25"/>
    <mergeCell ref="Q10:Q11"/>
    <mergeCell ref="O9:Q9"/>
    <mergeCell ref="C10:C11"/>
    <mergeCell ref="D10:F10"/>
    <mergeCell ref="C25:F25"/>
    <mergeCell ref="G10:I10"/>
    <mergeCell ref="O10:O11"/>
    <mergeCell ref="P10:P1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TAB 5.5.5 a 5.5.7 Dies</vt:lpstr>
      <vt:lpstr>Quadro 5.64-Combustivel-ton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dcterms:created xsi:type="dcterms:W3CDTF">2011-04-11T19:13:21Z</dcterms:created>
  <dcterms:modified xsi:type="dcterms:W3CDTF">2011-08-25T15:23:16Z</dcterms:modified>
</cp:coreProperties>
</file>