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TAB 5.4.3 Resumo PL 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O20" i="1"/>
  <c r="N20"/>
  <c r="M20"/>
  <c r="L20"/>
  <c r="K20"/>
  <c r="J20"/>
  <c r="I20"/>
  <c r="H20"/>
  <c r="G20"/>
  <c r="F20"/>
  <c r="E20"/>
  <c r="D20"/>
  <c r="C20"/>
  <c r="B20"/>
  <c r="O18"/>
  <c r="N18"/>
  <c r="M18"/>
  <c r="L18"/>
  <c r="K18"/>
  <c r="J18"/>
  <c r="I18"/>
  <c r="H18"/>
  <c r="G18"/>
  <c r="F18"/>
  <c r="E18"/>
  <c r="D18"/>
  <c r="C18"/>
  <c r="B18"/>
  <c r="O16"/>
  <c r="N16"/>
  <c r="M16"/>
  <c r="L16"/>
  <c r="K16"/>
  <c r="J16"/>
  <c r="I16"/>
  <c r="H16"/>
  <c r="G16"/>
  <c r="F16"/>
  <c r="E16"/>
  <c r="D16"/>
  <c r="C16"/>
  <c r="B16"/>
  <c r="O15"/>
  <c r="N15"/>
  <c r="M15"/>
  <c r="L15"/>
  <c r="K15"/>
  <c r="J15"/>
  <c r="I15"/>
  <c r="H15"/>
  <c r="G15"/>
  <c r="F15"/>
  <c r="E15"/>
  <c r="D15"/>
  <c r="C15"/>
  <c r="B15"/>
  <c r="O14"/>
  <c r="N14"/>
  <c r="M14"/>
  <c r="L14"/>
  <c r="K14"/>
  <c r="J14"/>
  <c r="I14"/>
  <c r="H14"/>
  <c r="G14"/>
  <c r="F14"/>
  <c r="E14"/>
  <c r="D14"/>
  <c r="C14"/>
  <c r="B14"/>
  <c r="O12"/>
  <c r="N12"/>
  <c r="M12"/>
  <c r="L12"/>
  <c r="K12"/>
  <c r="J12"/>
  <c r="H12"/>
  <c r="G12"/>
  <c r="F12"/>
  <c r="E12"/>
  <c r="D12"/>
  <c r="C12"/>
  <c r="B12"/>
  <c r="O10"/>
  <c r="N10"/>
  <c r="M10"/>
  <c r="L10"/>
  <c r="K10"/>
  <c r="J10"/>
  <c r="I10"/>
  <c r="H10"/>
  <c r="G10"/>
  <c r="F10"/>
  <c r="E10"/>
  <c r="D10"/>
  <c r="C10"/>
  <c r="B10"/>
  <c r="O9"/>
  <c r="N9"/>
  <c r="M9"/>
  <c r="L9"/>
  <c r="K9"/>
  <c r="J9"/>
  <c r="I9"/>
  <c r="H9"/>
  <c r="G9"/>
  <c r="F9"/>
  <c r="E9"/>
  <c r="D9"/>
  <c r="C9"/>
  <c r="B9"/>
  <c r="O8"/>
  <c r="N8"/>
  <c r="M8"/>
  <c r="L8"/>
  <c r="K8"/>
  <c r="J8"/>
  <c r="I8"/>
  <c r="H8"/>
  <c r="G8"/>
  <c r="F8"/>
  <c r="E8"/>
  <c r="D8"/>
  <c r="C8"/>
  <c r="B8"/>
  <c r="O7"/>
  <c r="N7"/>
  <c r="M7"/>
  <c r="L7"/>
  <c r="K7"/>
  <c r="J7"/>
  <c r="I7"/>
  <c r="H7"/>
  <c r="G7"/>
  <c r="F7"/>
  <c r="E7"/>
  <c r="D7"/>
  <c r="C7"/>
  <c r="B7"/>
</calcChain>
</file>

<file path=xl/sharedStrings.xml><?xml version="1.0" encoding="utf-8"?>
<sst xmlns="http://schemas.openxmlformats.org/spreadsheetml/2006/main" count="56" uniqueCount="49">
  <si>
    <t>Trechos</t>
  </si>
  <si>
    <t>CAPACIDADE DO TRECHO</t>
  </si>
  <si>
    <t>Tempo de Manutenção da Via</t>
  </si>
  <si>
    <t>Tempo de Licenciamento</t>
  </si>
  <si>
    <t>Fator da Fórmula de Colson</t>
  </si>
  <si>
    <t>Atraso sobre a Velocidade de Viagem</t>
  </si>
  <si>
    <t>Sazonalidade</t>
  </si>
  <si>
    <t>Comprimento Mínimo do Desvio</t>
  </si>
  <si>
    <t>min</t>
  </si>
  <si>
    <t>%</t>
  </si>
  <si>
    <t>pares/dia</t>
  </si>
  <si>
    <t xml:space="preserve">dias </t>
  </si>
  <si>
    <t>t/par de trem</t>
  </si>
  <si>
    <t>m</t>
  </si>
  <si>
    <t>t (milhões)</t>
  </si>
  <si>
    <t>Desvio Ribas - Guarapuava</t>
  </si>
  <si>
    <t>Guarapuava - Cascavel</t>
  </si>
  <si>
    <t>Salta - Socompa</t>
  </si>
  <si>
    <t>Socompa - Augusta Victoria</t>
  </si>
  <si>
    <t>FCAB</t>
  </si>
  <si>
    <t>Augusta Victoria - Antofagasta</t>
  </si>
  <si>
    <t>Nota:</t>
  </si>
  <si>
    <t xml:space="preserve">   - Tempo de Licenciamento: trecho sinalizado, considerou-se 5 minutos e trecho com sinalização GPS, 10 minutos/par de trem.</t>
  </si>
  <si>
    <t xml:space="preserve">   - Pares de trens - Outros: previsão de circulação de trens de manutenção.</t>
  </si>
  <si>
    <t>Paranaguá - Iguaçu</t>
  </si>
  <si>
    <t>Iguaçu - Desvio Ribas</t>
  </si>
  <si>
    <t xml:space="preserve">Premissas </t>
  </si>
  <si>
    <t>América Latina Logística - ALL</t>
  </si>
  <si>
    <t>Ferrovete</t>
  </si>
  <si>
    <t>Ferronor</t>
  </si>
  <si>
    <t>Pares de Trens - Folga e Outros</t>
  </si>
  <si>
    <t>Dias Operacionais por Ano</t>
  </si>
  <si>
    <t>Peso Útil do Trem-Tipo</t>
  </si>
  <si>
    <t>Comprimento do Trem-Tipo</t>
  </si>
  <si>
    <t>SOE-Belgrano Cargas</t>
  </si>
  <si>
    <t>Resistencia - J.V. Gonzalez</t>
  </si>
  <si>
    <t>J.V. Gonzalez - Salta</t>
  </si>
  <si>
    <t>Total de Pares de Trens - Seção Crítica</t>
  </si>
  <si>
    <t>Pares de Trens - Carga Geral</t>
  </si>
  <si>
    <t>Em Toneladas Úteis por Ano</t>
  </si>
  <si>
    <t>Em Toneladas Úteis por Ano com Sazonalidade</t>
  </si>
  <si>
    <t xml:space="preserve">   - Tempo de Manutenção da Via: Trechos com grande volume de  tráfego e geometria do traçado desfavorável, considerou-se 180 minutos/dia; nos demais, 120 minutos.</t>
  </si>
  <si>
    <t xml:space="preserve">   - Atraso sobre a Velocidade de Viagem: perda de tempo pela aceleração e desaceleção nas paradas e nas marchas vagorosas do trem.</t>
  </si>
  <si>
    <t xml:space="preserve">   - Sazonalidade: pico dos fluxos dos insumos e produtos agrícolas ocorrem em 10 meses por ano (12/10 = 1,2).</t>
  </si>
  <si>
    <t xml:space="preserve">   - Fator da Fórmula de Colson: Disponibilidade da via (variando de 0,90 a 0,95) X Utilização da via (variando de 0,80 a 0,85). </t>
  </si>
  <si>
    <t xml:space="preserve">   - Pares de trens - carga geral: disponibilidade de circulação de trens de carga geral.</t>
  </si>
  <si>
    <t>TABELA 5.4.3 // Resumo - Capacidade do plano de vias dos trechos existentes - horizonte de 2010</t>
  </si>
  <si>
    <t>Engenheiro Bley - S. Fco. do Sul</t>
  </si>
  <si>
    <t>Fonte: Enefer - Consultoria, Projetos Ltda.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</si>
</sst>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b/>
      <sz val="12"/>
      <color theme="1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name val="Geneva"/>
    </font>
    <font>
      <b/>
      <sz val="12"/>
      <color theme="6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0" fontId="8" fillId="0" borderId="0" applyFont="0" applyFill="0" applyBorder="0" applyAlignment="0" applyProtection="0"/>
    <xf numFmtId="0" fontId="7" fillId="0" borderId="0"/>
  </cellStyleXfs>
  <cellXfs count="34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1" fillId="2" borderId="1" xfId="0" applyFont="1" applyFill="1" applyBorder="1"/>
    <xf numFmtId="0" fontId="4" fillId="2" borderId="1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164" fontId="5" fillId="2" borderId="5" xfId="0" applyNumberFormat="1" applyFont="1" applyFill="1" applyBorder="1" applyAlignment="1">
      <alignment horizontal="center"/>
    </xf>
    <xf numFmtId="0" fontId="1" fillId="2" borderId="2" xfId="0" applyFont="1" applyFill="1" applyBorder="1"/>
    <xf numFmtId="0" fontId="2" fillId="2" borderId="2" xfId="0" applyFont="1" applyFill="1" applyBorder="1"/>
    <xf numFmtId="0" fontId="2" fillId="2" borderId="0" xfId="0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0" fontId="5" fillId="2" borderId="0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6" fillId="2" borderId="0" xfId="0" applyFont="1" applyFill="1" applyBorder="1"/>
    <xf numFmtId="0" fontId="2" fillId="0" borderId="0" xfId="0" applyFont="1"/>
    <xf numFmtId="0" fontId="3" fillId="0" borderId="0" xfId="0" applyFont="1"/>
    <xf numFmtId="0" fontId="9" fillId="2" borderId="0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ETAPA%202/CAP&#205;TULOS/Produto%209%20Custos/Custos%20CVLP%20%20Paranagu&#225;%20Antofagasta%2024.03.11%20Trem%20Maior%20Test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/>
      <sheetData sheetId="1"/>
      <sheetData sheetId="2"/>
      <sheetData sheetId="3">
        <row r="12">
          <cell r="C12">
            <v>12000000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56">
          <cell r="C56">
            <v>108.76</v>
          </cell>
        </row>
      </sheetData>
      <sheetData sheetId="20"/>
      <sheetData sheetId="21"/>
      <sheetData sheetId="22"/>
      <sheetData sheetId="23"/>
      <sheetData sheetId="24"/>
      <sheetData sheetId="25">
        <row r="4">
          <cell r="T4">
            <v>0.1</v>
          </cell>
        </row>
        <row r="5">
          <cell r="D5">
            <v>180</v>
          </cell>
          <cell r="T5">
            <v>3</v>
          </cell>
        </row>
        <row r="6">
          <cell r="T6">
            <v>764</v>
          </cell>
        </row>
        <row r="7">
          <cell r="D7">
            <v>5</v>
          </cell>
          <cell r="T7">
            <v>975.34</v>
          </cell>
        </row>
        <row r="8">
          <cell r="D8">
            <v>76</v>
          </cell>
        </row>
        <row r="48">
          <cell r="T48">
            <v>19.100000000000001</v>
          </cell>
        </row>
        <row r="49">
          <cell r="T49">
            <v>16.100000000000001</v>
          </cell>
        </row>
        <row r="50">
          <cell r="T50">
            <v>2700</v>
          </cell>
        </row>
        <row r="51">
          <cell r="T51">
            <v>330</v>
          </cell>
        </row>
        <row r="52">
          <cell r="T52">
            <v>14.3</v>
          </cell>
        </row>
        <row r="53">
          <cell r="S53">
            <v>0.2</v>
          </cell>
          <cell r="T53">
            <v>11.9</v>
          </cell>
        </row>
        <row r="59">
          <cell r="T59">
            <v>0.1</v>
          </cell>
        </row>
        <row r="60">
          <cell r="C60">
            <v>150</v>
          </cell>
          <cell r="T60">
            <v>2</v>
          </cell>
        </row>
        <row r="61">
          <cell r="T61">
            <v>1419</v>
          </cell>
        </row>
        <row r="62">
          <cell r="C62">
            <v>5</v>
          </cell>
          <cell r="T62">
            <v>1630.34</v>
          </cell>
        </row>
        <row r="63">
          <cell r="C63">
            <v>76</v>
          </cell>
        </row>
        <row r="95">
          <cell r="T95">
            <v>22.6</v>
          </cell>
        </row>
        <row r="96">
          <cell r="T96">
            <v>20.6</v>
          </cell>
        </row>
        <row r="97">
          <cell r="T97">
            <v>5040</v>
          </cell>
        </row>
        <row r="98">
          <cell r="T98">
            <v>330</v>
          </cell>
        </row>
        <row r="99">
          <cell r="T99">
            <v>34.299999999999997</v>
          </cell>
        </row>
        <row r="100">
          <cell r="S100">
            <v>0.2</v>
          </cell>
          <cell r="T100">
            <v>28.6</v>
          </cell>
        </row>
        <row r="106">
          <cell r="T106">
            <v>0.1</v>
          </cell>
        </row>
        <row r="107">
          <cell r="C107">
            <v>120</v>
          </cell>
          <cell r="T107">
            <v>1</v>
          </cell>
        </row>
        <row r="108">
          <cell r="T108">
            <v>706</v>
          </cell>
        </row>
        <row r="109">
          <cell r="C109">
            <v>10</v>
          </cell>
          <cell r="T109">
            <v>917.34</v>
          </cell>
        </row>
        <row r="110">
          <cell r="C110">
            <v>67.5</v>
          </cell>
        </row>
        <row r="146">
          <cell r="T146">
            <v>7.4</v>
          </cell>
        </row>
        <row r="147">
          <cell r="T147">
            <v>6.4</v>
          </cell>
        </row>
        <row r="148">
          <cell r="T148">
            <v>2400</v>
          </cell>
        </row>
        <row r="149">
          <cell r="T149">
            <v>330</v>
          </cell>
        </row>
        <row r="150">
          <cell r="T150">
            <v>5.0999999999999996</v>
          </cell>
        </row>
        <row r="151">
          <cell r="S151">
            <v>0.2</v>
          </cell>
          <cell r="T151">
            <v>4.3</v>
          </cell>
        </row>
        <row r="157">
          <cell r="T157">
            <v>0.1</v>
          </cell>
        </row>
        <row r="158">
          <cell r="C158">
            <v>120</v>
          </cell>
          <cell r="T158">
            <v>2</v>
          </cell>
        </row>
        <row r="159">
          <cell r="T159">
            <v>514</v>
          </cell>
        </row>
        <row r="160">
          <cell r="C160">
            <v>10</v>
          </cell>
          <cell r="T160">
            <v>725.34</v>
          </cell>
        </row>
        <row r="161">
          <cell r="C161">
            <v>76</v>
          </cell>
        </row>
        <row r="201">
          <cell r="T201">
            <v>7.6</v>
          </cell>
        </row>
        <row r="202">
          <cell r="T202">
            <v>5.6</v>
          </cell>
        </row>
        <row r="203">
          <cell r="T203">
            <v>1680</v>
          </cell>
        </row>
        <row r="204">
          <cell r="T204">
            <v>330</v>
          </cell>
        </row>
        <row r="205">
          <cell r="T205">
            <v>3.1</v>
          </cell>
        </row>
        <row r="206">
          <cell r="S206">
            <v>0.2</v>
          </cell>
          <cell r="T206">
            <v>2.6</v>
          </cell>
        </row>
        <row r="212">
          <cell r="T212">
            <v>0.15</v>
          </cell>
        </row>
        <row r="213">
          <cell r="C213">
            <v>120</v>
          </cell>
          <cell r="T213">
            <v>2</v>
          </cell>
        </row>
        <row r="214">
          <cell r="T214">
            <v>603</v>
          </cell>
        </row>
        <row r="215">
          <cell r="C215">
            <v>10</v>
          </cell>
          <cell r="T215">
            <v>814.34</v>
          </cell>
        </row>
        <row r="216">
          <cell r="C216">
            <v>76</v>
          </cell>
        </row>
        <row r="248">
          <cell r="T248">
            <v>12.2</v>
          </cell>
        </row>
        <row r="249">
          <cell r="T249">
            <v>10.199999999999999</v>
          </cell>
        </row>
        <row r="250">
          <cell r="T250">
            <v>1980</v>
          </cell>
        </row>
        <row r="251">
          <cell r="T251">
            <v>330</v>
          </cell>
        </row>
        <row r="252">
          <cell r="T252">
            <v>6.7</v>
          </cell>
        </row>
        <row r="253">
          <cell r="T253">
            <v>5.6</v>
          </cell>
        </row>
      </sheetData>
      <sheetData sheetId="26"/>
      <sheetData sheetId="27"/>
      <sheetData sheetId="28"/>
      <sheetData sheetId="29">
        <row r="6">
          <cell r="U6">
            <v>0.2</v>
          </cell>
        </row>
        <row r="7">
          <cell r="C7">
            <v>180</v>
          </cell>
          <cell r="U7">
            <v>2</v>
          </cell>
        </row>
        <row r="8">
          <cell r="U8">
            <v>741</v>
          </cell>
        </row>
        <row r="9">
          <cell r="C9">
            <v>10</v>
          </cell>
          <cell r="U9">
            <v>952</v>
          </cell>
        </row>
        <row r="10">
          <cell r="C10">
            <v>76</v>
          </cell>
        </row>
        <row r="56">
          <cell r="U56">
            <v>2025</v>
          </cell>
        </row>
        <row r="57">
          <cell r="U57">
            <v>330</v>
          </cell>
        </row>
        <row r="59">
          <cell r="S59">
            <v>0.2</v>
          </cell>
        </row>
        <row r="112">
          <cell r="U112">
            <v>3.9</v>
          </cell>
        </row>
        <row r="113">
          <cell r="U113">
            <v>1.9</v>
          </cell>
        </row>
        <row r="116">
          <cell r="U116">
            <v>1.3</v>
          </cell>
        </row>
        <row r="117">
          <cell r="U117">
            <v>1.1000000000000001</v>
          </cell>
        </row>
        <row r="124">
          <cell r="U124">
            <v>0.2</v>
          </cell>
        </row>
        <row r="125">
          <cell r="C125">
            <v>180</v>
          </cell>
          <cell r="U125">
            <v>2</v>
          </cell>
        </row>
        <row r="126">
          <cell r="U126">
            <v>741</v>
          </cell>
        </row>
        <row r="127">
          <cell r="C127">
            <v>10</v>
          </cell>
          <cell r="U127">
            <v>952</v>
          </cell>
        </row>
        <row r="128">
          <cell r="C128">
            <v>76</v>
          </cell>
        </row>
        <row r="154">
          <cell r="U154">
            <v>2025</v>
          </cell>
        </row>
        <row r="155">
          <cell r="U155">
            <v>330</v>
          </cell>
        </row>
        <row r="157">
          <cell r="S157">
            <v>0.2</v>
          </cell>
        </row>
        <row r="196">
          <cell r="U196">
            <v>7.9</v>
          </cell>
        </row>
        <row r="197">
          <cell r="U197">
            <v>5.9</v>
          </cell>
        </row>
        <row r="200">
          <cell r="U200">
            <v>3.9</v>
          </cell>
        </row>
        <row r="201">
          <cell r="U201">
            <v>3.3</v>
          </cell>
        </row>
        <row r="242">
          <cell r="C242">
            <v>180</v>
          </cell>
          <cell r="U242">
            <v>2</v>
          </cell>
        </row>
        <row r="243">
          <cell r="U243">
            <v>224</v>
          </cell>
        </row>
        <row r="244">
          <cell r="C244">
            <v>10</v>
          </cell>
          <cell r="U244">
            <v>435</v>
          </cell>
        </row>
        <row r="245">
          <cell r="C245">
            <v>76</v>
          </cell>
        </row>
        <row r="313">
          <cell r="U313">
            <v>4.8</v>
          </cell>
        </row>
        <row r="314">
          <cell r="U314">
            <v>3.8</v>
          </cell>
        </row>
        <row r="315">
          <cell r="U315">
            <v>540</v>
          </cell>
        </row>
        <row r="316">
          <cell r="U316">
            <v>300</v>
          </cell>
        </row>
        <row r="317">
          <cell r="U317">
            <v>0.6</v>
          </cell>
        </row>
        <row r="318">
          <cell r="S318">
            <v>0.1</v>
          </cell>
          <cell r="U318">
            <v>0.5</v>
          </cell>
        </row>
      </sheetData>
      <sheetData sheetId="30"/>
      <sheetData sheetId="31">
        <row r="6">
          <cell r="U6">
            <v>0.2</v>
          </cell>
        </row>
        <row r="7">
          <cell r="C7">
            <v>180</v>
          </cell>
          <cell r="U7">
            <v>1</v>
          </cell>
        </row>
        <row r="8">
          <cell r="U8">
            <v>224</v>
          </cell>
        </row>
        <row r="9">
          <cell r="C9">
            <v>10</v>
          </cell>
          <cell r="U9">
            <v>435.34</v>
          </cell>
        </row>
        <row r="10">
          <cell r="C10">
            <v>76</v>
          </cell>
        </row>
        <row r="34">
          <cell r="U34">
            <v>5.4</v>
          </cell>
        </row>
        <row r="35">
          <cell r="U35">
            <v>4.4000000000000004</v>
          </cell>
        </row>
        <row r="36">
          <cell r="U36">
            <v>540</v>
          </cell>
        </row>
        <row r="37">
          <cell r="U37">
            <v>330</v>
          </cell>
        </row>
        <row r="38">
          <cell r="U38">
            <v>0.8</v>
          </cell>
        </row>
        <row r="39">
          <cell r="S39">
            <v>0.1</v>
          </cell>
          <cell r="U39">
            <v>0.7</v>
          </cell>
        </row>
        <row r="46">
          <cell r="U46">
            <v>0.2</v>
          </cell>
        </row>
        <row r="47">
          <cell r="C47">
            <v>180</v>
          </cell>
          <cell r="U47">
            <v>1</v>
          </cell>
        </row>
        <row r="48">
          <cell r="U48">
            <v>426</v>
          </cell>
        </row>
        <row r="49">
          <cell r="C49">
            <v>10</v>
          </cell>
          <cell r="U49">
            <v>637.34</v>
          </cell>
        </row>
        <row r="50">
          <cell r="C50">
            <v>76</v>
          </cell>
        </row>
        <row r="74">
          <cell r="U74">
            <v>5.8</v>
          </cell>
        </row>
        <row r="75">
          <cell r="U75">
            <v>4.8</v>
          </cell>
        </row>
        <row r="76">
          <cell r="U76">
            <v>1080</v>
          </cell>
        </row>
        <row r="77">
          <cell r="U77">
            <v>330</v>
          </cell>
        </row>
        <row r="78">
          <cell r="U78">
            <v>1.7</v>
          </cell>
        </row>
        <row r="79">
          <cell r="S79">
            <v>0.1</v>
          </cell>
          <cell r="U79">
            <v>1.5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topLeftCell="A10" workbookViewId="0">
      <selection activeCell="C31" sqref="C31"/>
    </sheetView>
  </sheetViews>
  <sheetFormatPr defaultRowHeight="15.75"/>
  <cols>
    <col min="1" max="1" width="36.5703125" style="26" customWidth="1"/>
    <col min="2" max="2" width="15" style="26" customWidth="1"/>
    <col min="3" max="3" width="17" style="26" customWidth="1"/>
    <col min="4" max="5" width="13.85546875" style="26" customWidth="1"/>
    <col min="6" max="6" width="14.7109375" style="26" customWidth="1"/>
    <col min="7" max="7" width="15.42578125" style="26" customWidth="1"/>
    <col min="8" max="8" width="14.28515625" style="26" customWidth="1"/>
    <col min="9" max="9" width="16.42578125" style="26" customWidth="1"/>
    <col min="10" max="10" width="16" style="26" customWidth="1"/>
    <col min="11" max="11" width="16.140625" style="26" customWidth="1"/>
    <col min="12" max="12" width="12.85546875" style="26" customWidth="1"/>
    <col min="13" max="13" width="11.42578125" style="26" customWidth="1"/>
    <col min="14" max="14" width="11.85546875" style="26" customWidth="1"/>
    <col min="15" max="15" width="16.5703125" style="27" customWidth="1"/>
  </cols>
  <sheetData>
    <row r="1" spans="1:15">
      <c r="A1" s="28" t="s">
        <v>46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ht="16.5" thickBo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</row>
    <row r="3" spans="1:15">
      <c r="A3" s="29" t="s">
        <v>0</v>
      </c>
      <c r="B3" s="32" t="s">
        <v>26</v>
      </c>
      <c r="C3" s="32"/>
      <c r="D3" s="32"/>
      <c r="E3" s="32"/>
      <c r="F3" s="32"/>
      <c r="G3" s="32"/>
      <c r="H3" s="32"/>
      <c r="I3" s="32"/>
      <c r="J3" s="32"/>
      <c r="K3" s="6"/>
      <c r="L3" s="33" t="s">
        <v>1</v>
      </c>
      <c r="M3" s="33"/>
      <c r="N3" s="33"/>
      <c r="O3" s="33"/>
    </row>
    <row r="4" spans="1:15" ht="78.75">
      <c r="A4" s="30"/>
      <c r="B4" s="7" t="s">
        <v>2</v>
      </c>
      <c r="C4" s="8" t="s">
        <v>3</v>
      </c>
      <c r="D4" s="8" t="s">
        <v>4</v>
      </c>
      <c r="E4" s="8" t="s">
        <v>5</v>
      </c>
      <c r="F4" s="8" t="s">
        <v>30</v>
      </c>
      <c r="G4" s="8" t="s">
        <v>31</v>
      </c>
      <c r="H4" s="8" t="s">
        <v>32</v>
      </c>
      <c r="I4" s="8" t="s">
        <v>6</v>
      </c>
      <c r="J4" s="8" t="s">
        <v>33</v>
      </c>
      <c r="K4" s="8" t="s">
        <v>7</v>
      </c>
      <c r="L4" s="8" t="s">
        <v>37</v>
      </c>
      <c r="M4" s="8" t="s">
        <v>38</v>
      </c>
      <c r="N4" s="8" t="s">
        <v>39</v>
      </c>
      <c r="O4" s="8" t="s">
        <v>40</v>
      </c>
    </row>
    <row r="5" spans="1:15" ht="16.5" thickBot="1">
      <c r="A5" s="31"/>
      <c r="B5" s="9" t="s">
        <v>8</v>
      </c>
      <c r="C5" s="9" t="s">
        <v>8</v>
      </c>
      <c r="D5" s="9" t="s">
        <v>9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9</v>
      </c>
      <c r="J5" s="9" t="s">
        <v>13</v>
      </c>
      <c r="K5" s="9" t="s">
        <v>13</v>
      </c>
      <c r="L5" s="9" t="s">
        <v>10</v>
      </c>
      <c r="M5" s="9" t="s">
        <v>10</v>
      </c>
      <c r="N5" s="9" t="s">
        <v>14</v>
      </c>
      <c r="O5" s="10" t="s">
        <v>14</v>
      </c>
    </row>
    <row r="6" spans="1:15">
      <c r="A6" s="11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15">
      <c r="A7" s="2" t="s">
        <v>24</v>
      </c>
      <c r="B7" s="13">
        <f>+'[4]Plano de Vias BR 2010'!D5</f>
        <v>180</v>
      </c>
      <c r="C7" s="13">
        <f>'[4]Plano de Vias BR 2010'!D7</f>
        <v>5</v>
      </c>
      <c r="D7" s="14">
        <f>'[4]Plano de Vias BR 2010'!D8</f>
        <v>76</v>
      </c>
      <c r="E7" s="15">
        <f>'[4]Plano de Vias BR 2010'!T4*100</f>
        <v>10</v>
      </c>
      <c r="F7" s="13">
        <f>'[4]Plano de Vias BR 2010'!T5</f>
        <v>3</v>
      </c>
      <c r="G7" s="13">
        <f>+'[4]Plano de Vias BR 2010'!T51</f>
        <v>330</v>
      </c>
      <c r="H7" s="16">
        <f>+'[4]Plano de Vias BR 2010'!T50</f>
        <v>2700</v>
      </c>
      <c r="I7" s="15">
        <f>'[4]Plano de Vias BR 2010'!S53*100</f>
        <v>20</v>
      </c>
      <c r="J7" s="16">
        <f>+'[4]Plano de Vias BR 2010'!T6</f>
        <v>764</v>
      </c>
      <c r="K7" s="16">
        <f>+'[4]Plano de Vias BR 2010'!T7</f>
        <v>975.34</v>
      </c>
      <c r="L7" s="17">
        <f>+'[4]Plano de Vias BR 2010'!T48</f>
        <v>19.100000000000001</v>
      </c>
      <c r="M7" s="17">
        <f>+'[4]Plano de Vias BR 2010'!T49</f>
        <v>16.100000000000001</v>
      </c>
      <c r="N7" s="14">
        <f>+'[4]Plano de Vias BR 2010'!T52</f>
        <v>14.3</v>
      </c>
      <c r="O7" s="14">
        <f>+'[4]Plano de Vias BR 2010'!T53</f>
        <v>11.9</v>
      </c>
    </row>
    <row r="8" spans="1:15" ht="15">
      <c r="A8" s="2" t="s">
        <v>25</v>
      </c>
      <c r="B8" s="13">
        <f>+'[4]Plano de Vias BR 2010'!C60</f>
        <v>150</v>
      </c>
      <c r="C8" s="13">
        <f>'[4]Plano de Vias BR 2010'!C62</f>
        <v>5</v>
      </c>
      <c r="D8" s="14">
        <f>+'[4]Plano de Vias BR 2010'!C63</f>
        <v>76</v>
      </c>
      <c r="E8" s="15">
        <f>'[4]Plano de Vias BR 2010'!T59*100</f>
        <v>10</v>
      </c>
      <c r="F8" s="13">
        <f>+'[4]Plano de Vias BR 2010'!T60</f>
        <v>2</v>
      </c>
      <c r="G8" s="13">
        <f>+'[4]Plano de Vias BR 2010'!T98</f>
        <v>330</v>
      </c>
      <c r="H8" s="16">
        <f>+'[4]Plano de Vias BR 2010'!T97</f>
        <v>5040</v>
      </c>
      <c r="I8" s="15">
        <f>+'[4]Plano de Vias BR 2010'!S100*100</f>
        <v>20</v>
      </c>
      <c r="J8" s="16">
        <f>+'[4]Plano de Vias BR 2010'!T61</f>
        <v>1419</v>
      </c>
      <c r="K8" s="16">
        <f>+'[4]Plano de Vias BR 2010'!T62</f>
        <v>1630.34</v>
      </c>
      <c r="L8" s="17">
        <f>+'[4]Plano de Vias BR 2010'!T95</f>
        <v>22.6</v>
      </c>
      <c r="M8" s="17">
        <f>+'[4]Plano de Vias BR 2010'!T96</f>
        <v>20.6</v>
      </c>
      <c r="N8" s="14">
        <f>+'[4]Plano de Vias BR 2010'!T99</f>
        <v>34.299999999999997</v>
      </c>
      <c r="O8" s="14">
        <f>+'[4]Plano de Vias BR 2010'!T100</f>
        <v>28.6</v>
      </c>
    </row>
    <row r="9" spans="1:15" ht="15">
      <c r="A9" s="2" t="s">
        <v>15</v>
      </c>
      <c r="B9" s="13">
        <f>+'[4]Plano de Vias BR 2010'!C107</f>
        <v>120</v>
      </c>
      <c r="C9" s="13">
        <f>+'[4]Plano de Vias BR 2010'!C109</f>
        <v>10</v>
      </c>
      <c r="D9" s="14">
        <f>+'[4]Plano de Vias BR 2010'!C110</f>
        <v>67.5</v>
      </c>
      <c r="E9" s="15">
        <f>+'[4]Plano de Vias BR 2010'!T106*100</f>
        <v>10</v>
      </c>
      <c r="F9" s="13">
        <f>+'[4]Plano de Vias BR 2010'!T107</f>
        <v>1</v>
      </c>
      <c r="G9" s="13">
        <f>+'[4]Plano de Vias BR 2010'!T149</f>
        <v>330</v>
      </c>
      <c r="H9" s="16">
        <f>+'[4]Plano de Vias BR 2010'!T148</f>
        <v>2400</v>
      </c>
      <c r="I9" s="15">
        <f>+'[4]Plano de Vias BR 2010'!S151*100</f>
        <v>20</v>
      </c>
      <c r="J9" s="16">
        <f>+'[4]Plano de Vias BR 2010'!T108</f>
        <v>706</v>
      </c>
      <c r="K9" s="16">
        <f>+'[4]Plano de Vias BR 2010'!T109</f>
        <v>917.34</v>
      </c>
      <c r="L9" s="17">
        <f>+'[4]Plano de Vias BR 2010'!T146</f>
        <v>7.4</v>
      </c>
      <c r="M9" s="17">
        <f>+'[4]Plano de Vias BR 2010'!T147</f>
        <v>6.4</v>
      </c>
      <c r="N9" s="14">
        <f>+'[4]Plano de Vias BR 2010'!T150</f>
        <v>5.0999999999999996</v>
      </c>
      <c r="O9" s="14">
        <f>+'[4]Plano de Vias BR 2010'!T151</f>
        <v>4.3</v>
      </c>
    </row>
    <row r="10" spans="1:15" ht="15">
      <c r="A10" s="2" t="s">
        <v>47</v>
      </c>
      <c r="B10" s="13">
        <f>+'[4]Plano de Vias BR 2010'!C158</f>
        <v>120</v>
      </c>
      <c r="C10" s="13">
        <f>+'[4]Plano de Vias BR 2010'!C160</f>
        <v>10</v>
      </c>
      <c r="D10" s="14">
        <f>+'[4]Plano de Vias BR 2010'!C161</f>
        <v>76</v>
      </c>
      <c r="E10" s="15">
        <f>+'[4]Plano de Vias BR 2010'!T157*100</f>
        <v>10</v>
      </c>
      <c r="F10" s="13">
        <f>+'[4]Plano de Vias BR 2010'!T158</f>
        <v>2</v>
      </c>
      <c r="G10" s="13">
        <f>+'[4]Plano de Vias BR 2010'!T204</f>
        <v>330</v>
      </c>
      <c r="H10" s="16">
        <f>+'[4]Plano de Vias BR 2010'!T203</f>
        <v>1680</v>
      </c>
      <c r="I10" s="15">
        <f>+'[4]Plano de Vias BR 2010'!S206*100</f>
        <v>20</v>
      </c>
      <c r="J10" s="16">
        <f>+'[4]Plano de Vias BR 2010'!T159</f>
        <v>514</v>
      </c>
      <c r="K10" s="16">
        <f>+'[4]Plano de Vias BR 2010'!T160</f>
        <v>725.34</v>
      </c>
      <c r="L10" s="17">
        <f>+'[4]Plano de Vias BR 2010'!T201</f>
        <v>7.6</v>
      </c>
      <c r="M10" s="17">
        <f>+'[4]Plano de Vias BR 2010'!T202</f>
        <v>5.6</v>
      </c>
      <c r="N10" s="14">
        <f>+'[4]Plano de Vias BR 2010'!T205</f>
        <v>3.1</v>
      </c>
      <c r="O10" s="14">
        <f>+'[4]Plano de Vias BR 2010'!T206</f>
        <v>2.6</v>
      </c>
    </row>
    <row r="11" spans="1:15">
      <c r="A11" s="1" t="s">
        <v>28</v>
      </c>
      <c r="B11" s="13"/>
      <c r="C11" s="13"/>
      <c r="D11" s="14"/>
      <c r="E11" s="15"/>
      <c r="F11" s="13"/>
      <c r="G11" s="13"/>
      <c r="H11" s="13"/>
      <c r="I11" s="15"/>
      <c r="J11" s="13"/>
      <c r="K11" s="13"/>
      <c r="L11" s="17"/>
      <c r="M11" s="17"/>
      <c r="N11" s="14"/>
      <c r="O11" s="14"/>
    </row>
    <row r="12" spans="1:15" ht="15">
      <c r="A12" s="2" t="s">
        <v>16</v>
      </c>
      <c r="B12" s="13">
        <f>'[4]Plano de Vias BR 2010'!C213</f>
        <v>120</v>
      </c>
      <c r="C12" s="13">
        <f>'[4]Plano de Vias BR 2010'!C215</f>
        <v>10</v>
      </c>
      <c r="D12" s="14">
        <f>'[4]Plano de Vias BR 2010'!C216</f>
        <v>76</v>
      </c>
      <c r="E12" s="15">
        <f>+'[4]Plano de Vias BR 2010'!T212*100</f>
        <v>15</v>
      </c>
      <c r="F12" s="13">
        <f>+'[4]Plano de Vias BR 2010'!T213</f>
        <v>2</v>
      </c>
      <c r="G12" s="13">
        <f>+'[4]Plano de Vias BR 2010'!T251</f>
        <v>330</v>
      </c>
      <c r="H12" s="16">
        <f>+'[4]Plano de Vias BR 2010'!T250</f>
        <v>1980</v>
      </c>
      <c r="I12" s="15">
        <v>20</v>
      </c>
      <c r="J12" s="16">
        <f>+'[4]Plano de Vias BR 2010'!T214</f>
        <v>603</v>
      </c>
      <c r="K12" s="16">
        <f>+'[4]Plano de Vias BR 2010'!T215</f>
        <v>814.34</v>
      </c>
      <c r="L12" s="17">
        <f>+'[4]Plano de Vias BR 2010'!T248</f>
        <v>12.2</v>
      </c>
      <c r="M12" s="17">
        <f>+'[4]Plano de Vias BR 2010'!T249</f>
        <v>10.199999999999999</v>
      </c>
      <c r="N12" s="14">
        <f>+'[4]Plano de Vias BR 2010'!T252</f>
        <v>6.7</v>
      </c>
      <c r="O12" s="14">
        <f>+'[4]Plano de Vias BR 2010'!T253</f>
        <v>5.6</v>
      </c>
    </row>
    <row r="13" spans="1:15">
      <c r="A13" s="18" t="s">
        <v>34</v>
      </c>
      <c r="B13" s="13"/>
      <c r="C13" s="13"/>
      <c r="D13" s="14"/>
      <c r="E13" s="15"/>
      <c r="F13" s="13"/>
      <c r="G13" s="13"/>
      <c r="H13" s="16"/>
      <c r="I13" s="15"/>
      <c r="J13" s="16"/>
      <c r="K13" s="16"/>
      <c r="L13" s="17"/>
      <c r="M13" s="17"/>
      <c r="N13" s="14"/>
      <c r="O13" s="14"/>
    </row>
    <row r="14" spans="1:15" ht="15">
      <c r="A14" s="2" t="s">
        <v>35</v>
      </c>
      <c r="B14" s="13">
        <f>+'[4]Plano de Vias Ar 2010'!C7</f>
        <v>180</v>
      </c>
      <c r="C14" s="13">
        <f>+'[4]Plano de Vias Ar 2010'!C9</f>
        <v>10</v>
      </c>
      <c r="D14" s="14">
        <f>+'[4]Plano de Vias Ar 2010'!C10</f>
        <v>76</v>
      </c>
      <c r="E14" s="15">
        <f>'[4]Plano de Vias Ar 2010'!U6*100</f>
        <v>20</v>
      </c>
      <c r="F14" s="13">
        <f>+'[4]Plano de Vias Ar 2010'!U7</f>
        <v>2</v>
      </c>
      <c r="G14" s="13">
        <f>+'[4]Plano de Vias Ar 2010'!U57</f>
        <v>330</v>
      </c>
      <c r="H14" s="16">
        <f>+'[4]Plano de Vias Ar 2010'!U56</f>
        <v>2025</v>
      </c>
      <c r="I14" s="15">
        <f>+'[4]Plano de Vias Ar 2010'!S59*100</f>
        <v>20</v>
      </c>
      <c r="J14" s="16">
        <f>+'[4]Plano de Vias Ar 2010'!U8</f>
        <v>741</v>
      </c>
      <c r="K14" s="16">
        <f>+'[4]Plano de Vias Ar 2010'!U9</f>
        <v>952</v>
      </c>
      <c r="L14" s="17">
        <f>+'[4]Plano de Vias Ar 2010'!U112</f>
        <v>3.9</v>
      </c>
      <c r="M14" s="17">
        <f>+'[4]Plano de Vias Ar 2010'!U113</f>
        <v>1.9</v>
      </c>
      <c r="N14" s="14">
        <f>+'[4]Plano de Vias Ar 2010'!U116</f>
        <v>1.3</v>
      </c>
      <c r="O14" s="14">
        <f>+'[4]Plano de Vias Ar 2010'!U117</f>
        <v>1.1000000000000001</v>
      </c>
    </row>
    <row r="15" spans="1:15" ht="15">
      <c r="A15" s="2" t="s">
        <v>36</v>
      </c>
      <c r="B15" s="16">
        <f>+'[4]Plano de Vias Ar 2010'!C125</f>
        <v>180</v>
      </c>
      <c r="C15" s="13">
        <f>+'[4]Plano de Vias Ar 2010'!C127</f>
        <v>10</v>
      </c>
      <c r="D15" s="14">
        <f>+'[4]Plano de Vias Ar 2010'!C128</f>
        <v>76</v>
      </c>
      <c r="E15" s="15">
        <f>+'[4]Plano de Vias Ar 2010'!U124*100</f>
        <v>20</v>
      </c>
      <c r="F15" s="13">
        <f>+'[4]Plano de Vias Ar 2010'!U125</f>
        <v>2</v>
      </c>
      <c r="G15" s="16">
        <f>+'[4]Plano de Vias Ar 2010'!U155</f>
        <v>330</v>
      </c>
      <c r="H15" s="16">
        <f>+'[4]Plano de Vias Ar 2010'!U154</f>
        <v>2025</v>
      </c>
      <c r="I15" s="15">
        <f>+'[4]Plano de Vias Ar 2010'!S157*100</f>
        <v>20</v>
      </c>
      <c r="J15" s="16">
        <f>+'[4]Plano de Vias Ar 2010'!U126</f>
        <v>741</v>
      </c>
      <c r="K15" s="16">
        <f>+'[4]Plano de Vias Ar 2010'!U127</f>
        <v>952</v>
      </c>
      <c r="L15" s="17">
        <f>+'[4]Plano de Vias Ar 2010'!U196</f>
        <v>7.9</v>
      </c>
      <c r="M15" s="17">
        <f>+'[4]Plano de Vias Ar 2010'!U197</f>
        <v>5.9</v>
      </c>
      <c r="N15" s="14">
        <f>+'[4]Plano de Vias Ar 2010'!U200</f>
        <v>3.9</v>
      </c>
      <c r="O15" s="14">
        <f>+'[4]Plano de Vias Ar 2010'!U201</f>
        <v>3.3</v>
      </c>
    </row>
    <row r="16" spans="1:15" ht="15">
      <c r="A16" s="2" t="s">
        <v>17</v>
      </c>
      <c r="B16" s="13">
        <f>+'[4]Plano de Vias Ar 2010'!C242</f>
        <v>180</v>
      </c>
      <c r="C16" s="13">
        <f>+'[4]Plano de Vias Ar 2010'!C244</f>
        <v>10</v>
      </c>
      <c r="D16" s="14">
        <f>+'[4]Plano de Vias Ar 2010'!C245</f>
        <v>76</v>
      </c>
      <c r="E16" s="15">
        <f>+'[4]Plano de Vias BR 2010'!S151*100</f>
        <v>20</v>
      </c>
      <c r="F16" s="13">
        <f>+'[4]Plano de Vias Ar 2010'!U242</f>
        <v>2</v>
      </c>
      <c r="G16" s="16">
        <f>+'[4]Plano de Vias Ar 2010'!U316</f>
        <v>300</v>
      </c>
      <c r="H16" s="16">
        <f>+'[4]Plano de Vias Ar 2010'!U315</f>
        <v>540</v>
      </c>
      <c r="I16" s="15">
        <f>+'[4]Plano de Vias Ar 2010'!S318*100</f>
        <v>10</v>
      </c>
      <c r="J16" s="16">
        <f>+'[4]Plano de Vias Ar 2010'!U243</f>
        <v>224</v>
      </c>
      <c r="K16" s="16">
        <f>+'[4]Plano de Vias Ar 2010'!U244</f>
        <v>435</v>
      </c>
      <c r="L16" s="17">
        <f>+'[4]Plano de Vias Ar 2010'!U313</f>
        <v>4.8</v>
      </c>
      <c r="M16" s="17">
        <f>+'[4]Plano de Vias Ar 2010'!U314</f>
        <v>3.8</v>
      </c>
      <c r="N16" s="14">
        <f>+'[4]Plano de Vias Ar 2010'!U317</f>
        <v>0.6</v>
      </c>
      <c r="O16" s="14">
        <f>+'[4]Plano de Vias Ar 2010'!U318</f>
        <v>0.5</v>
      </c>
    </row>
    <row r="17" spans="1:15">
      <c r="A17" s="18" t="s">
        <v>29</v>
      </c>
      <c r="B17" s="13"/>
      <c r="C17" s="13"/>
      <c r="D17" s="14"/>
      <c r="E17" s="15"/>
      <c r="F17" s="13"/>
      <c r="G17" s="13"/>
      <c r="H17" s="16"/>
      <c r="I17" s="15"/>
      <c r="J17" s="16"/>
      <c r="K17" s="16"/>
      <c r="L17" s="17"/>
      <c r="M17" s="17"/>
      <c r="N17" s="14"/>
      <c r="O17" s="14"/>
    </row>
    <row r="18" spans="1:15" ht="15">
      <c r="A18" s="2" t="s">
        <v>18</v>
      </c>
      <c r="B18" s="13">
        <f>+'[4]Plano de Vias Ch 2010'!C7</f>
        <v>180</v>
      </c>
      <c r="C18" s="13">
        <f>+'[4]Plano de Vias Ch 2010'!C9</f>
        <v>10</v>
      </c>
      <c r="D18" s="14">
        <f>+'[4]Plano de Vias Ch 2010'!C10</f>
        <v>76</v>
      </c>
      <c r="E18" s="15">
        <f>+'[4]Plano de Vias Ch 2010'!U6*100</f>
        <v>20</v>
      </c>
      <c r="F18" s="13">
        <f>+'[4]Plano de Vias Ch 2010'!U7</f>
        <v>1</v>
      </c>
      <c r="G18" s="13">
        <f>+'[4]Plano de Vias Ch 2010'!U37</f>
        <v>330</v>
      </c>
      <c r="H18" s="16">
        <f>+'[4]Plano de Vias Ch 2010'!U36</f>
        <v>540</v>
      </c>
      <c r="I18" s="15">
        <f>+'[4]Plano de Vias Ch 2010'!S39*100</f>
        <v>10</v>
      </c>
      <c r="J18" s="16">
        <f>+'[4]Plano de Vias Ch 2010'!U8</f>
        <v>224</v>
      </c>
      <c r="K18" s="16">
        <f>+'[4]Plano de Vias Ch 2010'!U9</f>
        <v>435.34</v>
      </c>
      <c r="L18" s="17">
        <f>+'[4]Plano de Vias Ch 2010'!U34</f>
        <v>5.4</v>
      </c>
      <c r="M18" s="17">
        <f>+'[4]Plano de Vias Ch 2010'!U35</f>
        <v>4.4000000000000004</v>
      </c>
      <c r="N18" s="14">
        <f>+'[4]Plano de Vias Ch 2010'!U38</f>
        <v>0.8</v>
      </c>
      <c r="O18" s="14">
        <f>+'[4]Plano de Vias Ch 2010'!U39</f>
        <v>0.7</v>
      </c>
    </row>
    <row r="19" spans="1:15">
      <c r="A19" s="18" t="s">
        <v>19</v>
      </c>
      <c r="B19" s="13"/>
      <c r="C19" s="13"/>
      <c r="D19" s="14"/>
      <c r="E19" s="15"/>
      <c r="F19" s="13"/>
      <c r="G19" s="13"/>
      <c r="H19" s="16"/>
      <c r="I19" s="15"/>
      <c r="J19" s="16"/>
      <c r="K19" s="16"/>
      <c r="L19" s="17"/>
      <c r="M19" s="17"/>
      <c r="N19" s="14"/>
      <c r="O19" s="14"/>
    </row>
    <row r="20" spans="1:15" thickBot="1">
      <c r="A20" s="19" t="s">
        <v>20</v>
      </c>
      <c r="B20" s="20">
        <f>+'[4]Plano de Vias Ch 2010'!C47</f>
        <v>180</v>
      </c>
      <c r="C20" s="20">
        <f>+'[4]Plano de Vias Ch 2010'!C49</f>
        <v>10</v>
      </c>
      <c r="D20" s="21">
        <f>+'[4]Plano de Vias Ch 2010'!C50</f>
        <v>76</v>
      </c>
      <c r="E20" s="22">
        <f>+'[4]Plano de Vias Ch 2010'!U46*100</f>
        <v>20</v>
      </c>
      <c r="F20" s="20">
        <f>+'[4]Plano de Vias Ch 2010'!U47</f>
        <v>1</v>
      </c>
      <c r="G20" s="20">
        <f>+'[4]Plano de Vias Ch 2010'!U77</f>
        <v>330</v>
      </c>
      <c r="H20" s="23">
        <f>+'[4]Plano de Vias Ch 2010'!U76</f>
        <v>1080</v>
      </c>
      <c r="I20" s="22">
        <f>+'[4]Plano de Vias Ch 2010'!S79*100</f>
        <v>10</v>
      </c>
      <c r="J20" s="23">
        <f>+'[4]Plano de Vias Ch 2010'!U48</f>
        <v>426</v>
      </c>
      <c r="K20" s="23">
        <f>+'[4]Plano de Vias Ch 2010'!U49</f>
        <v>637.34</v>
      </c>
      <c r="L20" s="24">
        <f>+'[4]Plano de Vias Ch 2010'!U74</f>
        <v>5.8</v>
      </c>
      <c r="M20" s="24">
        <f>+'[4]Plano de Vias Ch 2010'!U75</f>
        <v>4.8</v>
      </c>
      <c r="N20" s="21">
        <f>+'[4]Plano de Vias Ch 2010'!U78</f>
        <v>1.7</v>
      </c>
      <c r="O20" s="21">
        <f>+'[4]Plano de Vias Ch 2010'!U79</f>
        <v>1.5</v>
      </c>
    </row>
    <row r="21" spans="1:15">
      <c r="A21" s="2" t="s">
        <v>21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3"/>
    </row>
    <row r="22" spans="1:15">
      <c r="A22" s="2" t="s">
        <v>41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3"/>
    </row>
    <row r="23" spans="1:15">
      <c r="A23" s="2" t="s">
        <v>22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3"/>
    </row>
    <row r="24" spans="1:15">
      <c r="A24" s="2" t="s">
        <v>44</v>
      </c>
      <c r="B24" s="2"/>
      <c r="C24" s="2"/>
      <c r="D24" s="25"/>
      <c r="E24" s="25"/>
      <c r="F24" s="25"/>
      <c r="G24" s="25"/>
      <c r="H24" s="25"/>
      <c r="I24" s="25"/>
      <c r="J24" s="25"/>
      <c r="K24" s="25"/>
      <c r="L24" s="2"/>
      <c r="M24" s="2"/>
      <c r="N24" s="2"/>
      <c r="O24" s="3"/>
    </row>
    <row r="25" spans="1:15">
      <c r="A25" s="2" t="s">
        <v>42</v>
      </c>
      <c r="B25" s="2"/>
      <c r="C25" s="2"/>
      <c r="D25" s="25"/>
      <c r="E25" s="25"/>
      <c r="F25" s="25"/>
      <c r="G25" s="25"/>
      <c r="H25" s="25"/>
      <c r="I25" s="25"/>
      <c r="J25" s="25"/>
      <c r="K25" s="25"/>
      <c r="L25" s="2"/>
      <c r="M25" s="2"/>
      <c r="N25" s="2"/>
      <c r="O25" s="3"/>
    </row>
    <row r="26" spans="1:15">
      <c r="A26" s="2" t="s">
        <v>43</v>
      </c>
      <c r="B26" s="2"/>
      <c r="C26" s="2"/>
      <c r="D26" s="25"/>
      <c r="E26" s="25"/>
      <c r="F26" s="25"/>
      <c r="G26" s="25"/>
      <c r="H26" s="25"/>
      <c r="I26" s="25"/>
      <c r="J26" s="25"/>
      <c r="K26" s="25"/>
      <c r="L26" s="2"/>
      <c r="M26" s="2"/>
      <c r="N26" s="2"/>
      <c r="O26" s="3"/>
    </row>
    <row r="27" spans="1:15">
      <c r="A27" s="2" t="s">
        <v>23</v>
      </c>
      <c r="B27" s="2"/>
      <c r="C27" s="2"/>
      <c r="D27" s="25"/>
      <c r="E27" s="25"/>
      <c r="F27" s="25"/>
      <c r="G27" s="25"/>
      <c r="H27" s="25"/>
      <c r="I27" s="25"/>
      <c r="J27" s="25"/>
      <c r="K27" s="25"/>
      <c r="L27" s="2"/>
      <c r="M27" s="2"/>
      <c r="N27" s="2"/>
      <c r="O27" s="3"/>
    </row>
    <row r="28" spans="1:15">
      <c r="A28" s="2" t="s">
        <v>45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3"/>
    </row>
    <row r="29" spans="1:15">
      <c r="A29" s="2" t="s">
        <v>48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"/>
    </row>
  </sheetData>
  <mergeCells count="3">
    <mergeCell ref="A3:A5"/>
    <mergeCell ref="B3:J3"/>
    <mergeCell ref="L3:O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5.4.3 Resumo PL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2011-04-11T15:25:34Z</dcterms:created>
  <dcterms:modified xsi:type="dcterms:W3CDTF">2011-08-16T17:15:52Z</dcterms:modified>
</cp:coreProperties>
</file>