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3.1.1" sheetId="2" r:id="rId1"/>
    <sheet name="TAB A.3.1.2" sheetId="3" r:id="rId2"/>
    <sheet name="TAB A.3.1.3" sheetId="4" r:id="rId3"/>
    <sheet name="TAB A.3.1.4" sheetId="5" r:id="rId4"/>
    <sheet name="TAB A.3.1.5" sheetId="6" r:id="rId5"/>
    <sheet name="TAB A.3.1.6" sheetId="7" r:id="rId6"/>
    <sheet name="TAB A.3.1.7" sheetId="8" r:id="rId7"/>
    <sheet name="TAB A.3.1.8" sheetId="9" r:id="rId8"/>
    <sheet name="TAB A.3.1.9" sheetId="10" r:id="rId9"/>
    <sheet name="TAB A.3.1.10" sheetId="11" r:id="rId10"/>
    <sheet name="TAB A.3.1.11" sheetId="12" r:id="rId11"/>
    <sheet name="TAB A.3.1.12" sheetId="13" r:id="rId12"/>
    <sheet name="TAB. A.3.1.13" sheetId="14" r:id="rId13"/>
    <sheet name="TRECHO FRON BR ENCARN" sheetId="1" r:id="rId14"/>
  </sheets>
  <definedNames>
    <definedName name="_xlnm.Print_Area" localSheetId="0">'TAB A.3.1.1'!$B$3:$F$15</definedName>
    <definedName name="_xlnm.Print_Area" localSheetId="9">'TAB A.3.1.10'!$B$3:$D$11</definedName>
    <definedName name="_xlnm.Print_Area" localSheetId="10">'TAB A.3.1.11'!$B$3:$F$13</definedName>
    <definedName name="_xlnm.Print_Area" localSheetId="11">'TAB A.3.1.12'!$B$3:$E$11</definedName>
    <definedName name="_xlnm.Print_Area" localSheetId="1">'TAB A.3.1.2'!$B$3:$F$15</definedName>
    <definedName name="_xlnm.Print_Area" localSheetId="2">'TAB A.3.1.3'!$B$3:$F$15</definedName>
    <definedName name="_xlnm.Print_Area" localSheetId="3">'TAB A.3.1.4'!$B$3:$F$14</definedName>
    <definedName name="_xlnm.Print_Area" localSheetId="4">'TAB A.3.1.5'!$B$3:$K$11</definedName>
    <definedName name="_xlnm.Print_Area" localSheetId="5">'TAB A.3.1.6'!$B$3:$H$21</definedName>
    <definedName name="_xlnm.Print_Area" localSheetId="6">'TAB A.3.1.7'!$B$3:$C$52</definedName>
    <definedName name="_xlnm.Print_Area" localSheetId="7">'TAB A.3.1.8'!$B$3:$E$38</definedName>
    <definedName name="_xlnm.Print_Area" localSheetId="8">'TAB A.3.1.9'!$B$3:$D$10</definedName>
    <definedName name="_xlnm.Print_Area" localSheetId="12">'TAB. A.3.1.13'!$B$3:$D$13</definedName>
  </definedNames>
  <calcPr calcId="125725"/>
</workbook>
</file>

<file path=xl/calcChain.xml><?xml version="1.0" encoding="utf-8"?>
<calcChain xmlns="http://schemas.openxmlformats.org/spreadsheetml/2006/main">
  <c r="E25" i="1"/>
  <c r="E155"/>
  <c r="E163"/>
  <c r="E170" s="1"/>
  <c r="E171" s="1"/>
</calcChain>
</file>

<file path=xl/sharedStrings.xml><?xml version="1.0" encoding="utf-8"?>
<sst xmlns="http://schemas.openxmlformats.org/spreadsheetml/2006/main" count="576" uniqueCount="288">
  <si>
    <t>INVESTIMENTO DO TRECHO FRONTEIRA BRASIL/PARAGUAI - PIRAPÓ - 202 km</t>
  </si>
  <si>
    <t>Obras</t>
  </si>
  <si>
    <t>Unidade</t>
  </si>
  <si>
    <t>Quantidade</t>
  </si>
  <si>
    <t>Custo Unitário US$</t>
  </si>
  <si>
    <t>Custo Total  US$ Milhões</t>
  </si>
  <si>
    <t>Terraplenagem / Drenagem</t>
  </si>
  <si>
    <t>km</t>
  </si>
  <si>
    <t>Superestrutura</t>
  </si>
  <si>
    <t>Obras-de-Arte Especiais</t>
  </si>
  <si>
    <t>m</t>
  </si>
  <si>
    <t>TOTAL</t>
  </si>
  <si>
    <t>INVESTIMENTO DO RAMAL ENCARNACIÓN - 83,6 km</t>
  </si>
  <si>
    <t>TABELA XXX</t>
  </si>
  <si>
    <t>Total da obra</t>
  </si>
  <si>
    <t xml:space="preserve">Supervisão da obra - previsão de custo </t>
  </si>
  <si>
    <t>Total com supervisão</t>
  </si>
  <si>
    <t>Contigências (*)</t>
  </si>
  <si>
    <t>Total geral</t>
  </si>
  <si>
    <t>(*) Percentual sobre os custos de terraplenagem e obras de arte especiais</t>
  </si>
  <si>
    <t>Fonte: Consórcio Prosul e Enefer Consultoria, Projetos Ltda</t>
  </si>
  <si>
    <t>QUADRO XXX</t>
  </si>
  <si>
    <t>TRECHO FRONTEIRA BRASIL/PARAGUAI - PIRAPÓ - ENCARNACION INVESTIMENTOS EM LICENCIAMENTO DE TRENS</t>
  </si>
  <si>
    <t>Licienciamento de Trens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</si>
  <si>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</si>
  <si>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</si>
  <si>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</si>
  <si>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</si>
  <si>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</si>
  <si>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</si>
  <si>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</si>
  <si>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</si>
  <si>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</si>
  <si>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</si>
  <si>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</si>
  <si>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</si>
  <si>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</si>
  <si>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</si>
  <si>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</si>
  <si>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QUADRO XXXX</t>
  </si>
  <si>
    <t>CONSOLIDAÇÃO DAS LINHAS DOS TERMINAIS</t>
  </si>
  <si>
    <t>km de linhas</t>
  </si>
  <si>
    <t>N. Chaves</t>
  </si>
  <si>
    <t>Silo</t>
  </si>
  <si>
    <t>Moega</t>
  </si>
  <si>
    <t>US$ Milhões</t>
  </si>
  <si>
    <t>Por km</t>
  </si>
  <si>
    <t>Por Terminal</t>
  </si>
  <si>
    <t>Eventuais</t>
  </si>
  <si>
    <t>Totais</t>
  </si>
  <si>
    <t>Carga Geral</t>
  </si>
  <si>
    <t>Presidente Franco</t>
  </si>
  <si>
    <t>Pirapó</t>
  </si>
  <si>
    <t>Encarnación</t>
  </si>
  <si>
    <t>Total de Linhas dos Terminais</t>
  </si>
  <si>
    <t>Fonte: Enefer, Consultoria e Projetos Ltda</t>
  </si>
  <si>
    <t>INVESTIMENTO EM FROTAS DO TRECHO FRONTEIRA DO BRASIL - ENCARNACIONA DA FEPASA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</si>
  <si>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</si>
  <si>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</si>
  <si>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</si>
  <si>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</si>
  <si>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</si>
  <si>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</si>
  <si>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</si>
  <si>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</si>
  <si>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</si>
  <si>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</si>
  <si>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</si>
  <si>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</si>
  <si>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</si>
  <si>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</si>
  <si>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</si>
  <si>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</si>
  <si>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</si>
  <si>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</si>
  <si>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</si>
  <si>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</si>
  <si>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</si>
  <si>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</si>
  <si>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>FEPASA - INVESTIMENTOS EM OFICINAS DE MANUTENÇÃO DAS FROTAS</t>
  </si>
  <si>
    <t>INSTALAÇÕES</t>
  </si>
  <si>
    <t>Oficina de Manutenção de Locos (OML) no Terminal de Presidente Franco</t>
  </si>
  <si>
    <t xml:space="preserve">         Obras Civis</t>
  </si>
  <si>
    <t xml:space="preserve">         Posto próprio de abastecimento</t>
  </si>
  <si>
    <t xml:space="preserve">         Reperfiladora de rodas </t>
  </si>
  <si>
    <t xml:space="preserve">         Galpão de teste de carga</t>
  </si>
  <si>
    <t xml:space="preserve">         Lavadouro de locos</t>
  </si>
  <si>
    <t xml:space="preserve">         Linhas internas e AMV's</t>
  </si>
  <si>
    <t xml:space="preserve">         Equipamentos, ferramental e utilidades</t>
  </si>
  <si>
    <t xml:space="preserve">         Pontes rolantes, empilhadeiras, carros industriais</t>
  </si>
  <si>
    <t xml:space="preserve">         Loco de manobra na oficina</t>
  </si>
  <si>
    <t xml:space="preserve">         Eventuais</t>
  </si>
  <si>
    <t xml:space="preserve">        Sub - Total</t>
  </si>
  <si>
    <t>Oficina de Manutenção de Vagões (OMV) no Terminal de Presidente Franco</t>
  </si>
  <si>
    <t xml:space="preserve">         Oficina de rodeiros</t>
  </si>
  <si>
    <t xml:space="preserve">         Oficina de pintura</t>
  </si>
  <si>
    <t xml:space="preserve">         "Track mobile"</t>
  </si>
  <si>
    <t xml:space="preserve">         Loco de manobra</t>
  </si>
  <si>
    <t>Posto de Revista de Locomotivas (PRL) (*)</t>
  </si>
  <si>
    <t>3 Postos de Abastecimento de Locomotivas (PA) (*)</t>
  </si>
  <si>
    <t xml:space="preserve">         Tanques (OD, OL) (3vezes)</t>
  </si>
  <si>
    <t xml:space="preserve">         Bombas, tubulações, bicos, medidores (3 vezes)</t>
  </si>
  <si>
    <t xml:space="preserve">         Abastecimentos internos (3 vezes)</t>
  </si>
  <si>
    <t xml:space="preserve">         Sistema areieiro (3 vezes)</t>
  </si>
  <si>
    <t>3 Postos de Revista de Vagões (PRV) (**)</t>
  </si>
  <si>
    <t xml:space="preserve">         Obras Civis (3vezes)</t>
  </si>
  <si>
    <t xml:space="preserve">         Equipamentos, ferramental e utilidades (3 vezes)</t>
  </si>
  <si>
    <t xml:space="preserve">         Linhas internas e AMV's (3 vezes)</t>
  </si>
  <si>
    <t>Linhas de Acesso</t>
  </si>
  <si>
    <t xml:space="preserve">        Linhas de acesso (estimado) </t>
  </si>
  <si>
    <t xml:space="preserve">        Sub- Total</t>
  </si>
  <si>
    <t>Investimento Total</t>
  </si>
  <si>
    <t>(*) Em Presidente Franco</t>
  </si>
  <si>
    <t>(**) Em Em Presiente Franco, Pirapó e Pilar</t>
  </si>
  <si>
    <t>Fonte: VALEC - Engenharia, Construções e Ferrovias SA e</t>
  </si>
  <si>
    <t xml:space="preserve">            ENEFER Consultoria e Projetos Ltda</t>
  </si>
  <si>
    <t>FEPASA - INVESTIMENTOS EM EQUIPAMENTOS DA VIA</t>
  </si>
  <si>
    <t>Equipamentos</t>
  </si>
  <si>
    <t>US$/Unidade</t>
  </si>
  <si>
    <t>US$ milhões Patamar 2015</t>
  </si>
  <si>
    <t>Ferroviários</t>
  </si>
  <si>
    <t>Socadoras de linha.</t>
  </si>
  <si>
    <t>Socadora e aparelho de mudança de via.</t>
  </si>
  <si>
    <t>Reguladoras de lastro.</t>
  </si>
  <si>
    <t>Desguarnecedora.</t>
  </si>
  <si>
    <t>Renovação da via.</t>
  </si>
  <si>
    <t>Estabilizadora.</t>
  </si>
  <si>
    <t>Carro controle.</t>
  </si>
  <si>
    <t>Esmerilhadoras de trilhos.</t>
  </si>
  <si>
    <t>Soldagem de  trilhos</t>
  </si>
  <si>
    <t>Guindastes rodo-ferroviário.</t>
  </si>
  <si>
    <t>Guindastes ferroviário de 200 t.</t>
  </si>
  <si>
    <t>Lotes de equipamentos e ferramentas de pequeno porte</t>
  </si>
  <si>
    <t>Instalações das sedes das turmas de manutenção</t>
  </si>
  <si>
    <t>Sub-Total</t>
  </si>
  <si>
    <t>Rodoviário</t>
  </si>
  <si>
    <t>Carregadeira 924</t>
  </si>
  <si>
    <t>Esc. Hidrául. PC 200</t>
  </si>
  <si>
    <t>Trator D 6</t>
  </si>
  <si>
    <t>Retro 4x4</t>
  </si>
  <si>
    <t>Rolo CA 15</t>
  </si>
  <si>
    <t>Motoniveladora</t>
  </si>
  <si>
    <t>Caminhão Munck</t>
  </si>
  <si>
    <t xml:space="preserve">Cam. Baú ou Ônibus </t>
  </si>
  <si>
    <t>Caminhão Basculante</t>
  </si>
  <si>
    <t>Caminhão ¾</t>
  </si>
  <si>
    <t>Carro Pipa</t>
  </si>
  <si>
    <t>Camin.4x4 Cab. Dupla</t>
  </si>
  <si>
    <t>Carro Leve</t>
  </si>
  <si>
    <t>Total Geral</t>
  </si>
  <si>
    <t>Fonte: VALEC - Engenharia, Construções e Ferrovias SA e Enefer Consultoria e Projetos Ltda</t>
  </si>
  <si>
    <t>FEPASA  –  INVESTIMENTO  EM SERVIÇOS DE MANUTENÇÃO</t>
  </si>
  <si>
    <t>Tipo de Locomotiva</t>
  </si>
  <si>
    <t>Serviço a Realizar</t>
  </si>
  <si>
    <t xml:space="preserve"> Horizonte 2015 (Locomotivas)</t>
  </si>
  <si>
    <t>GE ou GM – 1.200 HP 80 t– Peso Aderente</t>
  </si>
  <si>
    <t>Trem de Manutenção e Serviço</t>
  </si>
  <si>
    <t>Trem Socorro</t>
  </si>
  <si>
    <t>Quantitativo Total (locomotivas)</t>
  </si>
  <si>
    <t xml:space="preserve">Custo em US$ milhões </t>
  </si>
  <si>
    <t>Tipos de Vagão</t>
  </si>
  <si>
    <t xml:space="preserve"> Horizonte 2015 (vagões)</t>
  </si>
  <si>
    <t>PNE, HNE e GNE</t>
  </si>
  <si>
    <t>Trem de Serviço e Manutenção</t>
  </si>
  <si>
    <t>FND, PND e GND</t>
  </si>
  <si>
    <t>Quantitativo Total</t>
  </si>
  <si>
    <t>FEPASA - INVESTIMENTO EM INSTALAÇÕES ADMINISTRATIVAS E RESIDÊNCIAS - HORIZONTE DE 2015</t>
  </si>
  <si>
    <t>Instalação</t>
  </si>
  <si>
    <t>Custo (US$)/Unidade</t>
  </si>
  <si>
    <t>Custo de Implantação US$ milhões</t>
  </si>
  <si>
    <t>Prédio Administrativo - Área Construida</t>
  </si>
  <si>
    <t>m2</t>
  </si>
  <si>
    <t>Prédio Administrativo - Área Estacionamento</t>
  </si>
  <si>
    <t>m3</t>
  </si>
  <si>
    <t>Prédios das Residências de Via e Sistemas</t>
  </si>
  <si>
    <t>Prédio da Oficina de Mecanização</t>
  </si>
  <si>
    <t>Linhas Ferroviárias de Acesso</t>
  </si>
  <si>
    <t>Chaves (AMV) das Linhas de Acesso</t>
  </si>
  <si>
    <t xml:space="preserve">Total </t>
  </si>
  <si>
    <t>Fonte: VALEC - Engenharia, Construções e Ferrovias SA e ENEFER Consultoria e Projetos Ltda</t>
  </si>
  <si>
    <t>FEPASA - INVESTIMENTO EM DORMITÓRIOS - HORIZONTE 2015</t>
  </si>
  <si>
    <t>Localização</t>
  </si>
  <si>
    <t>Área (m2)</t>
  </si>
  <si>
    <t>Custo (US$/m2)</t>
  </si>
  <si>
    <t>Total (US$ milhões)</t>
  </si>
  <si>
    <t>Pilar</t>
  </si>
  <si>
    <t xml:space="preserve">QUADRO XXX </t>
  </si>
  <si>
    <t>REPOSIÇÃO DE MATERIAIS E SERVIÇOS DA VIA PEMANENTE DO TRECHO FRONTEIRA BRASIL/PARAGUAI - PIRAPÓ - ENCARNACION DA FEPASA - HORIZONTE DE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</si>
  <si>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</si>
  <si>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</si>
  <si>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</si>
  <si>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</si>
  <si>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</si>
  <si>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</si>
  <si>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</si>
  <si>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1.7</t>
  </si>
  <si>
    <t xml:space="preserve">    Intalações de Manutenção das Frotas</t>
  </si>
  <si>
    <t>1.8</t>
  </si>
  <si>
    <t xml:space="preserve">    Outras Instalações de Manutenção e Prédios</t>
  </si>
  <si>
    <t xml:space="preserve">    Sub Total Infraestrutura (somatório de 1.1 a 1.8)</t>
  </si>
  <si>
    <t>2.2</t>
  </si>
  <si>
    <t xml:space="preserve">    Manutenção da Via Permantente Locos</t>
  </si>
  <si>
    <t>3.2</t>
  </si>
  <si>
    <t xml:space="preserve">    Manutenção da Via Permantente Vagões</t>
  </si>
  <si>
    <t>4.1</t>
  </si>
  <si>
    <t xml:space="preserve">    Equipamentos de Manutenção da Via</t>
  </si>
  <si>
    <t>TABELA A.3.1.5 // Consolidação das Linhas dos Terminais</t>
  </si>
  <si>
    <t>INVESTIMENTO DO TRECHO FRONTEIRA BRASIL/PARAGUAI - PIRAPÓ - ENCARNACIÓN - 288,6 km</t>
  </si>
  <si>
    <t>Total da Obra</t>
  </si>
  <si>
    <t>TABELA A.3.1.3 // Investimentos do Trecho Fronteira Brasil/Paraguai – Pirapó – 205km</t>
  </si>
  <si>
    <t>Obras de arte especiais</t>
  </si>
  <si>
    <t>Contingências (*)</t>
  </si>
  <si>
    <t>(*) Percentual sobre os custos de terraplenagem e obras de arte especiais.</t>
  </si>
  <si>
    <t>Fonte: Enefer - Consultoria, Projetos Ltda.</t>
  </si>
  <si>
    <t>Terraplenagem/drenagem</t>
  </si>
  <si>
    <t>Fonte:  Enefer - Consultoria, Projetos Ltda.</t>
  </si>
  <si>
    <t>TABELA A.3.1.1 // Investimento do Trecho Fronteira Brasil/Paraguai — Pirapó — Encarnación — Extensão de 288,6km</t>
  </si>
  <si>
    <t>TABELA A.3.1.2 // Investimento do Ramal Encarnación — Extensão de 83,6km</t>
  </si>
  <si>
    <t>TABELA A.3.1.4 // Trecho Fronteira Brasil/Paraguai — Pirapó — Encarnación Investimentos em Licenciamento de Trens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</si>
  <si>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</si>
  <si>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</si>
  <si>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</si>
  <si>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</si>
  <si>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</si>
  <si>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Fonte: Enefer - Consultoria, Projetos Ltda. e Valec - Engenharia Construções e Ferrovia S.A. — Estudos Operacionais e de Viabilidade Técnica e Econômica da EF-355.</t>
  </si>
  <si>
    <t>Número de Chaves</t>
  </si>
  <si>
    <t>Carga geral</t>
  </si>
  <si>
    <t>Nota: A aquisição das frotas se inicia para atender às demandas a partir de 2015.</t>
  </si>
  <si>
    <t>TABELA A.3.1.6 // Investimento em Frotas do Trecho Fronteira do Brasil — Encarnación da Fepasa</t>
  </si>
  <si>
    <t>TABELA A.3.1.7 // Fepasa — Investimentos em Oficinas de Manutenção das Frotas</t>
  </si>
  <si>
    <t>Instalações</t>
  </si>
  <si>
    <t xml:space="preserve">         Obras civis</t>
  </si>
  <si>
    <t xml:space="preserve">         Linhas internas e AMVs</t>
  </si>
  <si>
    <t xml:space="preserve">        Subtotal</t>
  </si>
  <si>
    <t xml:space="preserve">         Track mobile</t>
  </si>
  <si>
    <t xml:space="preserve">         Tanques (OD, OL) (3 vezes)</t>
  </si>
  <si>
    <t xml:space="preserve">         Obras civis (3 vezes)</t>
  </si>
  <si>
    <t xml:space="preserve">         Linhas internas e AMVs (3 vezes)</t>
  </si>
  <si>
    <t>(*) Em Presidente Franco.</t>
  </si>
  <si>
    <t>(**) Em Em Presiente Franco, Pirapó e Pilar.</t>
  </si>
  <si>
    <t>Fonte: Valec - Engenharia, Construções e Ferrovias S.A. e</t>
  </si>
  <si>
    <t xml:space="preserve">           Enefer - Consultoria, Projetos Ltda.</t>
  </si>
  <si>
    <t>TABELA A.3.1.8 // FEPASA — Investimentos em Equipamentos da Via</t>
  </si>
  <si>
    <t>Socadoras de linha</t>
  </si>
  <si>
    <t>Socadora e aparelho de mudança de via</t>
  </si>
  <si>
    <t>Reguladoras de lastro</t>
  </si>
  <si>
    <t>Desguarnecedora</t>
  </si>
  <si>
    <t>Renovação da via</t>
  </si>
  <si>
    <t>Estabilizadora</t>
  </si>
  <si>
    <t>Carro controle</t>
  </si>
  <si>
    <t>Esmerilhadoras de trilhos</t>
  </si>
  <si>
    <t>Guindastes rodoferroviário.</t>
  </si>
  <si>
    <t>Guindastes ferroviário de 200t</t>
  </si>
  <si>
    <t>Subtotal</t>
  </si>
  <si>
    <t>Escavadeura Hidráulica PC 200</t>
  </si>
  <si>
    <t>Trator D6</t>
  </si>
  <si>
    <t>Retroescavadeira 4x4</t>
  </si>
  <si>
    <t>Rolo CA15</t>
  </si>
  <si>
    <t xml:space="preserve">Caminhão-baú ou ônibus </t>
  </si>
  <si>
    <t>Caminhão-basculante</t>
  </si>
  <si>
    <t>Carro-pipa</t>
  </si>
  <si>
    <t>Camininhão 4x4 cabine dupla</t>
  </si>
  <si>
    <t>Carro leve</t>
  </si>
  <si>
    <t>Fonte: Valec - Engenharia, Construções e Ferrovias S.A. e Enefer - Consultoria, Projetos Ltda.</t>
  </si>
  <si>
    <t>GE ou GM – 1.200 HP 80 t – Peso Aderente</t>
  </si>
  <si>
    <t>TABELA A.3.1.9 // Fepasa  –  Investimento em Serviço de Manutenção</t>
  </si>
  <si>
    <t xml:space="preserve"> Horizonte 2015 (locomotivas)</t>
  </si>
  <si>
    <t>TABELA A.3.1.10 // Fepasa  –  Investimento em Serviços de Manutenção</t>
  </si>
  <si>
    <r>
      <t>m</t>
    </r>
    <r>
      <rPr>
        <vertAlign val="superscript"/>
        <sz val="12"/>
        <color theme="1"/>
        <rFont val="Arial"/>
        <family val="2"/>
      </rPr>
      <t>2</t>
    </r>
  </si>
  <si>
    <t>TABELA A.3.1.11 // Fepasa –  Investimento em Instalações Administrativas e Residências –  Horizonte de 2015</t>
  </si>
  <si>
    <t>Prédio administrativo –  Área construida</t>
  </si>
  <si>
    <t>Prédio administrativo –  Área estacionamento</t>
  </si>
  <si>
    <t>Prédios das residências de via e sistemas</t>
  </si>
  <si>
    <t>Prédio da oficina de mecanização</t>
  </si>
  <si>
    <t>Linhas ferroviárias de acesso</t>
  </si>
  <si>
    <t>Chaves (AMV) das linhas de acesso</t>
  </si>
  <si>
    <t>TABELA A.3.1.12 // Fepasa – Investimento em Dormitórios –  Horizonte 2015</t>
  </si>
  <si>
    <r>
      <t>Área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</si>
  <si>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Custo (US$/m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</si>
  <si>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t>Reposição de trilhos assessórios por ano</t>
  </si>
  <si>
    <t>TABELA A.3.1.13 // Reposição de Materiais e Serviços da Via Permanente do Trecho Fronteira Brasil/Paraguai –  Pirapó –  Encarnación da Fepasa –  Horizonte de 2015 a 2045</t>
  </si>
  <si>
    <t xml:space="preserve">Supervisão da obra - Previsão de custo </t>
  </si>
  <si>
    <t>Total com Supervisão</t>
  </si>
  <si>
    <t>Trem de Manutenção e de Serviço</t>
  </si>
  <si>
    <t>Trem de Serviço e de Manutenção</t>
  </si>
  <si>
    <t>Quantitativo Total (vagões)</t>
  </si>
  <si>
    <t xml:space="preserve">            Enefer - Consultoria, Projetos Ltda.</t>
  </si>
  <si>
    <t>Total Reposição Anual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</si>
</sst>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6" tint="-0.249977111117893"/>
      <name val="Arial"/>
      <family val="2"/>
    </font>
    <font>
      <b/>
      <sz val="11"/>
      <color theme="6" tint="-0.249977111117893"/>
      <name val="Arial"/>
      <family val="2"/>
    </font>
    <font>
      <i/>
      <sz val="12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339">
    <xf numFmtId="0" fontId="0" fillId="0" borderId="0" xfId="0"/>
    <xf numFmtId="0" fontId="2" fillId="0" borderId="0" xfId="0" applyFont="1" applyAlignment="1">
      <alignment horizontal="justify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/>
    <xf numFmtId="165" fontId="4" fillId="0" borderId="2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165" fontId="4" fillId="0" borderId="0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/>
    <xf numFmtId="165" fontId="4" fillId="0" borderId="3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3" xfId="0" applyNumberFormat="1" applyFont="1" applyBorder="1"/>
    <xf numFmtId="166" fontId="3" fillId="0" borderId="3" xfId="0" applyNumberFormat="1" applyFont="1" applyBorder="1"/>
    <xf numFmtId="167" fontId="3" fillId="0" borderId="3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0" xfId="0" applyFont="1" applyBorder="1" applyAlignment="1">
      <alignment horizontal="left"/>
    </xf>
    <xf numFmtId="166" fontId="4" fillId="0" borderId="2" xfId="0" applyNumberFormat="1" applyFont="1" applyBorder="1"/>
    <xf numFmtId="167" fontId="4" fillId="0" borderId="2" xfId="0" applyNumberFormat="1" applyFont="1" applyBorder="1"/>
    <xf numFmtId="166" fontId="4" fillId="0" borderId="0" xfId="0" applyNumberFormat="1" applyFont="1" applyBorder="1"/>
    <xf numFmtId="167" fontId="4" fillId="0" borderId="0" xfId="0" applyNumberFormat="1" applyFont="1" applyBorder="1"/>
    <xf numFmtId="3" fontId="4" fillId="0" borderId="3" xfId="0" applyNumberFormat="1" applyFont="1" applyBorder="1"/>
    <xf numFmtId="166" fontId="4" fillId="0" borderId="3" xfId="0" applyNumberFormat="1" applyFont="1" applyBorder="1"/>
    <xf numFmtId="167" fontId="4" fillId="0" borderId="3" xfId="0" applyNumberFormat="1" applyFont="1" applyBorder="1"/>
    <xf numFmtId="0" fontId="3" fillId="2" borderId="4" xfId="0" applyFont="1" applyFill="1" applyBorder="1"/>
    <xf numFmtId="0" fontId="5" fillId="2" borderId="4" xfId="0" applyFont="1" applyFill="1" applyBorder="1" applyAlignment="1">
      <alignment vertical="center"/>
    </xf>
    <xf numFmtId="0" fontId="4" fillId="0" borderId="4" xfId="0" applyFont="1" applyBorder="1"/>
    <xf numFmtId="9" fontId="4" fillId="0" borderId="4" xfId="0" applyNumberFormat="1" applyFont="1" applyBorder="1"/>
    <xf numFmtId="167" fontId="4" fillId="0" borderId="4" xfId="0" applyNumberFormat="1" applyFont="1" applyBorder="1"/>
    <xf numFmtId="0" fontId="3" fillId="0" borderId="5" xfId="0" applyFont="1" applyBorder="1"/>
    <xf numFmtId="0" fontId="4" fillId="0" borderId="5" xfId="0" applyFont="1" applyBorder="1"/>
    <xf numFmtId="167" fontId="3" fillId="0" borderId="5" xfId="0" applyNumberFormat="1" applyFont="1" applyBorder="1"/>
    <xf numFmtId="0" fontId="4" fillId="0" borderId="0" xfId="0" applyFont="1"/>
    <xf numFmtId="0" fontId="4" fillId="2" borderId="0" xfId="0" applyFont="1" applyFill="1"/>
    <xf numFmtId="0" fontId="3" fillId="2" borderId="0" xfId="0" applyFont="1" applyFill="1"/>
    <xf numFmtId="0" fontId="6" fillId="2" borderId="0" xfId="0" applyFont="1" applyFill="1" applyBorder="1" applyAlignment="1">
      <alignment horizontal="center"/>
    </xf>
    <xf numFmtId="0" fontId="3" fillId="2" borderId="3" xfId="0" applyFont="1" applyFill="1" applyBorder="1"/>
    <xf numFmtId="0" fontId="6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 applyAlignment="1">
      <alignment horizontal="center"/>
    </xf>
    <xf numFmtId="0" fontId="4" fillId="2" borderId="3" xfId="0" applyFont="1" applyFill="1" applyBorder="1"/>
    <xf numFmtId="0" fontId="3" fillId="2" borderId="5" xfId="0" applyFont="1" applyFill="1" applyBorder="1"/>
    <xf numFmtId="0" fontId="1" fillId="2" borderId="5" xfId="0" applyFont="1" applyFill="1" applyBorder="1"/>
    <xf numFmtId="165" fontId="3" fillId="2" borderId="5" xfId="0" applyNumberFormat="1" applyFont="1" applyFill="1" applyBorder="1" applyAlignment="1">
      <alignment horizontal="center"/>
    </xf>
    <xf numFmtId="0" fontId="6" fillId="2" borderId="0" xfId="0" applyFont="1" applyFill="1"/>
    <xf numFmtId="0" fontId="7" fillId="2" borderId="0" xfId="0" applyFont="1" applyFill="1"/>
    <xf numFmtId="0" fontId="6" fillId="2" borderId="1" xfId="0" applyFont="1" applyFill="1" applyBorder="1"/>
    <xf numFmtId="0" fontId="7" fillId="2" borderId="1" xfId="0" applyFont="1" applyFill="1" applyBorder="1"/>
    <xf numFmtId="9" fontId="7" fillId="2" borderId="1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167" fontId="4" fillId="2" borderId="0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/>
    <xf numFmtId="0" fontId="7" fillId="2" borderId="6" xfId="0" applyFont="1" applyFill="1" applyBorder="1"/>
    <xf numFmtId="0" fontId="7" fillId="2" borderId="6" xfId="0" applyFont="1" applyFill="1" applyBorder="1" applyAlignment="1">
      <alignment horizontal="center"/>
    </xf>
    <xf numFmtId="165" fontId="7" fillId="2" borderId="0" xfId="0" applyNumberFormat="1" applyFont="1" applyFill="1" applyBorder="1" applyAlignment="1">
      <alignment horizontal="center"/>
    </xf>
    <xf numFmtId="1" fontId="7" fillId="2" borderId="0" xfId="0" applyNumberFormat="1" applyFont="1" applyFill="1" applyBorder="1" applyAlignment="1">
      <alignment horizontal="center"/>
    </xf>
    <xf numFmtId="0" fontId="7" fillId="2" borderId="0" xfId="0" applyFont="1" applyFill="1" applyBorder="1"/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" fontId="6" fillId="2" borderId="0" xfId="0" applyNumberFormat="1" applyFont="1" applyFill="1" applyBorder="1" applyAlignment="1">
      <alignment horizontal="center"/>
    </xf>
    <xf numFmtId="1" fontId="7" fillId="2" borderId="0" xfId="0" applyNumberFormat="1" applyFont="1" applyFill="1" applyAlignment="1">
      <alignment horizontal="center"/>
    </xf>
    <xf numFmtId="3" fontId="7" fillId="2" borderId="0" xfId="0" applyNumberFormat="1" applyFont="1" applyFill="1" applyBorder="1" applyAlignment="1">
      <alignment horizontal="center"/>
    </xf>
    <xf numFmtId="0" fontId="6" fillId="2" borderId="3" xfId="0" applyFont="1" applyFill="1" applyBorder="1"/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3" fontId="6" fillId="2" borderId="3" xfId="0" applyNumberFormat="1" applyFont="1" applyFill="1" applyBorder="1" applyAlignment="1">
      <alignment horizontal="center"/>
    </xf>
    <xf numFmtId="3" fontId="7" fillId="2" borderId="3" xfId="0" applyNumberFormat="1" applyFont="1" applyFill="1" applyBorder="1" applyAlignment="1">
      <alignment horizontal="center"/>
    </xf>
    <xf numFmtId="3" fontId="7" fillId="2" borderId="0" xfId="0" applyNumberFormat="1" applyFont="1" applyFill="1" applyAlignment="1">
      <alignment horizontal="center"/>
    </xf>
    <xf numFmtId="167" fontId="6" fillId="2" borderId="0" xfId="0" applyNumberFormat="1" applyFont="1" applyFill="1" applyBorder="1" applyAlignment="1">
      <alignment horizontal="center"/>
    </xf>
    <xf numFmtId="167" fontId="6" fillId="2" borderId="0" xfId="0" applyNumberFormat="1" applyFont="1" applyFill="1" applyAlignment="1">
      <alignment horizontal="center"/>
    </xf>
    <xf numFmtId="167" fontId="6" fillId="2" borderId="3" xfId="0" applyNumberFormat="1" applyFont="1" applyFill="1" applyBorder="1" applyAlignment="1">
      <alignment horizontal="center"/>
    </xf>
    <xf numFmtId="167" fontId="6" fillId="2" borderId="5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justify" vertical="top"/>
    </xf>
    <xf numFmtId="0" fontId="6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justify" vertical="top"/>
    </xf>
    <xf numFmtId="167" fontId="7" fillId="2" borderId="0" xfId="0" applyNumberFormat="1" applyFont="1" applyFill="1" applyAlignment="1">
      <alignment horizontal="center" vertical="top" wrapText="1"/>
    </xf>
    <xf numFmtId="0" fontId="7" fillId="2" borderId="3" xfId="0" applyFont="1" applyFill="1" applyBorder="1" applyAlignment="1">
      <alignment horizontal="justify" vertical="top"/>
    </xf>
    <xf numFmtId="167" fontId="7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justify" vertical="top"/>
    </xf>
    <xf numFmtId="167" fontId="6" fillId="2" borderId="3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justify" vertical="top"/>
    </xf>
    <xf numFmtId="167" fontId="7" fillId="2" borderId="0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justify" vertical="top"/>
    </xf>
    <xf numFmtId="167" fontId="6" fillId="2" borderId="5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/>
    </xf>
    <xf numFmtId="167" fontId="6" fillId="2" borderId="1" xfId="0" applyNumberFormat="1" applyFont="1" applyFill="1" applyBorder="1" applyAlignment="1">
      <alignment horizontal="center" vertical="top" wrapText="1"/>
    </xf>
    <xf numFmtId="3" fontId="7" fillId="2" borderId="0" xfId="0" applyNumberFormat="1" applyFont="1" applyFill="1" applyAlignment="1">
      <alignment horizontal="right" vertical="top" wrapText="1"/>
    </xf>
    <xf numFmtId="0" fontId="8" fillId="2" borderId="0" xfId="0" applyFont="1" applyFill="1" applyAlignment="1">
      <alignment horizontal="right" vertical="top" wrapText="1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justify"/>
    </xf>
    <xf numFmtId="4" fontId="4" fillId="2" borderId="0" xfId="0" applyNumberFormat="1" applyFont="1" applyFill="1" applyBorder="1" applyAlignment="1">
      <alignment horizontal="center"/>
    </xf>
    <xf numFmtId="4" fontId="4" fillId="2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0" fontId="6" fillId="2" borderId="4" xfId="0" applyFont="1" applyFill="1" applyBorder="1"/>
    <xf numFmtId="4" fontId="6" fillId="2" borderId="4" xfId="0" applyNumberFormat="1" applyFont="1" applyFill="1" applyBorder="1" applyAlignment="1">
      <alignment horizontal="center"/>
    </xf>
    <xf numFmtId="0" fontId="6" fillId="2" borderId="0" xfId="0" applyFont="1" applyFill="1" applyBorder="1"/>
    <xf numFmtId="0" fontId="4" fillId="2" borderId="0" xfId="0" applyFont="1" applyFill="1" applyAlignment="1">
      <alignment horizontal="justify"/>
    </xf>
    <xf numFmtId="4" fontId="6" fillId="2" borderId="4" xfId="0" applyNumberFormat="1" applyFont="1" applyFill="1" applyBorder="1"/>
    <xf numFmtId="0" fontId="3" fillId="2" borderId="5" xfId="0" applyFont="1" applyFill="1" applyBorder="1" applyAlignment="1">
      <alignment horizontal="justify"/>
    </xf>
    <xf numFmtId="4" fontId="3" fillId="2" borderId="5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/>
    <xf numFmtId="0" fontId="3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justify" wrapText="1"/>
    </xf>
    <xf numFmtId="0" fontId="4" fillId="2" borderId="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justify" wrapText="1"/>
    </xf>
    <xf numFmtId="0" fontId="4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/>
    </xf>
    <xf numFmtId="0" fontId="0" fillId="2" borderId="0" xfId="0" applyFill="1" applyBorder="1"/>
    <xf numFmtId="0" fontId="0" fillId="2" borderId="0" xfId="0" applyFill="1"/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/>
    </xf>
    <xf numFmtId="165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9" fillId="2" borderId="0" xfId="0" applyFont="1" applyFill="1"/>
    <xf numFmtId="0" fontId="3" fillId="2" borderId="1" xfId="0" applyFont="1" applyFill="1" applyBorder="1"/>
    <xf numFmtId="0" fontId="9" fillId="2" borderId="1" xfId="0" applyFont="1" applyFill="1" applyBorder="1"/>
    <xf numFmtId="0" fontId="3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2" fontId="4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4" fontId="9" fillId="2" borderId="3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4" fillId="2" borderId="0" xfId="0" applyFont="1" applyFill="1" applyBorder="1" applyAlignment="1"/>
    <xf numFmtId="0" fontId="6" fillId="2" borderId="6" xfId="0" applyFont="1" applyFill="1" applyBorder="1" applyAlignment="1">
      <alignment horizontal="center"/>
    </xf>
    <xf numFmtId="167" fontId="7" fillId="2" borderId="0" xfId="0" applyNumberFormat="1" applyFont="1" applyFill="1" applyBorder="1" applyAlignment="1">
      <alignment horizontal="center"/>
    </xf>
    <xf numFmtId="0" fontId="7" fillId="2" borderId="5" xfId="0" applyFont="1" applyFill="1" applyBorder="1"/>
    <xf numFmtId="4" fontId="0" fillId="0" borderId="0" xfId="0" applyNumberFormat="1"/>
    <xf numFmtId="167" fontId="0" fillId="0" borderId="0" xfId="0" applyNumberFormat="1"/>
    <xf numFmtId="9" fontId="0" fillId="0" borderId="0" xfId="0" applyNumberFormat="1"/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4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165" fontId="4" fillId="0" borderId="0" xfId="0" applyNumberFormat="1" applyFont="1"/>
    <xf numFmtId="167" fontId="4" fillId="0" borderId="0" xfId="0" applyNumberFormat="1" applyFont="1" applyAlignment="1">
      <alignment horizontal="center"/>
    </xf>
    <xf numFmtId="0" fontId="0" fillId="0" borderId="0" xfId="0" applyAlignment="1"/>
    <xf numFmtId="0" fontId="14" fillId="2" borderId="0" xfId="0" applyFont="1" applyFill="1"/>
    <xf numFmtId="0" fontId="13" fillId="2" borderId="1" xfId="0" applyFont="1" applyFill="1" applyBorder="1"/>
    <xf numFmtId="0" fontId="14" fillId="2" borderId="1" xfId="0" applyFont="1" applyFill="1" applyBorder="1"/>
    <xf numFmtId="9" fontId="14" fillId="2" borderId="1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left"/>
    </xf>
    <xf numFmtId="164" fontId="12" fillId="2" borderId="0" xfId="0" applyNumberFormat="1" applyFont="1" applyFill="1" applyBorder="1" applyAlignment="1">
      <alignment horizontal="center"/>
    </xf>
    <xf numFmtId="3" fontId="12" fillId="2" borderId="0" xfId="0" applyNumberFormat="1" applyFont="1" applyFill="1" applyBorder="1" applyAlignment="1">
      <alignment horizontal="center"/>
    </xf>
    <xf numFmtId="167" fontId="12" fillId="2" borderId="0" xfId="0" applyNumberFormat="1" applyFont="1" applyFill="1" applyBorder="1" applyAlignment="1">
      <alignment horizontal="center"/>
    </xf>
    <xf numFmtId="165" fontId="12" fillId="2" borderId="0" xfId="0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165" fontId="13" fillId="2" borderId="5" xfId="0" applyNumberFormat="1" applyFont="1" applyFill="1" applyBorder="1" applyAlignment="1">
      <alignment horizontal="center"/>
    </xf>
    <xf numFmtId="1" fontId="13" fillId="2" borderId="5" xfId="0" applyNumberFormat="1" applyFont="1" applyFill="1" applyBorder="1" applyAlignment="1">
      <alignment horizontal="center"/>
    </xf>
    <xf numFmtId="0" fontId="13" fillId="2" borderId="5" xfId="0" applyFont="1" applyFill="1" applyBorder="1"/>
    <xf numFmtId="0" fontId="14" fillId="2" borderId="6" xfId="0" applyFont="1" applyFill="1" applyBorder="1"/>
    <xf numFmtId="0" fontId="14" fillId="2" borderId="6" xfId="0" applyFont="1" applyFill="1" applyBorder="1" applyAlignment="1">
      <alignment horizontal="center"/>
    </xf>
    <xf numFmtId="165" fontId="14" fillId="2" borderId="0" xfId="0" applyNumberFormat="1" applyFont="1" applyFill="1" applyBorder="1" applyAlignment="1">
      <alignment horizontal="center"/>
    </xf>
    <xf numFmtId="1" fontId="14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164" fontId="4" fillId="2" borderId="2" xfId="0" applyNumberFormat="1" applyFont="1" applyFill="1" applyBorder="1"/>
    <xf numFmtId="164" fontId="4" fillId="2" borderId="0" xfId="0" applyNumberFormat="1" applyFont="1" applyFill="1" applyBorder="1"/>
    <xf numFmtId="3" fontId="4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164" fontId="3" fillId="2" borderId="3" xfId="0" applyNumberFormat="1" applyFont="1" applyFill="1" applyBorder="1"/>
    <xf numFmtId="0" fontId="4" fillId="2" borderId="4" xfId="0" applyFont="1" applyFill="1" applyBorder="1"/>
    <xf numFmtId="9" fontId="4" fillId="2" borderId="4" xfId="0" applyNumberFormat="1" applyFont="1" applyFill="1" applyBorder="1"/>
    <xf numFmtId="0" fontId="4" fillId="2" borderId="5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66" fontId="4" fillId="2" borderId="3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right"/>
    </xf>
    <xf numFmtId="3" fontId="0" fillId="0" borderId="0" xfId="0" applyNumberFormat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/>
    <xf numFmtId="0" fontId="5" fillId="2" borderId="3" xfId="0" applyFont="1" applyFill="1" applyBorder="1" applyAlignment="1">
      <alignment vertical="center"/>
    </xf>
    <xf numFmtId="9" fontId="4" fillId="2" borderId="3" xfId="0" applyNumberFormat="1" applyFont="1" applyFill="1" applyBorder="1"/>
    <xf numFmtId="0" fontId="15" fillId="0" borderId="0" xfId="0" applyFont="1" applyBorder="1"/>
    <xf numFmtId="0" fontId="10" fillId="2" borderId="5" xfId="0" applyFont="1" applyFill="1" applyBorder="1"/>
    <xf numFmtId="3" fontId="4" fillId="2" borderId="0" xfId="0" applyNumberFormat="1" applyFont="1" applyFill="1" applyAlignment="1">
      <alignment horizontal="center"/>
    </xf>
    <xf numFmtId="0" fontId="10" fillId="2" borderId="5" xfId="0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167" fontId="4" fillId="2" borderId="2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167" fontId="4" fillId="2" borderId="3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167" fontId="3" fillId="2" borderId="5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/>
    </xf>
    <xf numFmtId="167" fontId="4" fillId="2" borderId="4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0" fontId="16" fillId="2" borderId="0" xfId="0" applyFont="1" applyFill="1"/>
    <xf numFmtId="3" fontId="7" fillId="2" borderId="0" xfId="0" applyNumberFormat="1" applyFont="1" applyFill="1" applyBorder="1" applyAlignment="1">
      <alignment horizontal="right"/>
    </xf>
    <xf numFmtId="3" fontId="7" fillId="2" borderId="0" xfId="0" applyNumberFormat="1" applyFont="1" applyFill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/>
    </xf>
    <xf numFmtId="167" fontId="7" fillId="2" borderId="3" xfId="0" applyNumberFormat="1" applyFont="1" applyFill="1" applyBorder="1" applyAlignment="1">
      <alignment horizontal="right"/>
    </xf>
    <xf numFmtId="167" fontId="6" fillId="2" borderId="5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 vertical="top" wrapText="1"/>
    </xf>
    <xf numFmtId="167" fontId="7" fillId="2" borderId="3" xfId="0" applyNumberFormat="1" applyFont="1" applyFill="1" applyBorder="1" applyAlignment="1">
      <alignment horizontal="right" vertical="top" wrapText="1"/>
    </xf>
    <xf numFmtId="167" fontId="6" fillId="2" borderId="3" xfId="0" applyNumberFormat="1" applyFont="1" applyFill="1" applyBorder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167" fontId="7" fillId="2" borderId="0" xfId="0" applyNumberFormat="1" applyFont="1" applyFill="1" applyBorder="1" applyAlignment="1">
      <alignment horizontal="right" vertical="top" wrapText="1"/>
    </xf>
    <xf numFmtId="167" fontId="6" fillId="2" borderId="5" xfId="0" applyNumberFormat="1" applyFont="1" applyFill="1" applyBorder="1" applyAlignment="1">
      <alignment horizontal="right" vertical="top" wrapText="1"/>
    </xf>
    <xf numFmtId="167" fontId="6" fillId="2" borderId="1" xfId="0" applyNumberFormat="1" applyFont="1" applyFill="1" applyBorder="1" applyAlignment="1">
      <alignment horizontal="right" vertical="top" wrapText="1"/>
    </xf>
    <xf numFmtId="0" fontId="17" fillId="2" borderId="0" xfId="0" applyFont="1" applyFill="1" applyAlignment="1">
      <alignment horizontal="justify" vertical="top"/>
    </xf>
    <xf numFmtId="0" fontId="6" fillId="2" borderId="1" xfId="0" applyFont="1" applyFill="1" applyBorder="1" applyAlignment="1"/>
    <xf numFmtId="4" fontId="4" fillId="2" borderId="0" xfId="0" applyNumberFormat="1" applyFont="1" applyFill="1" applyBorder="1" applyAlignment="1">
      <alignment horizontal="right"/>
    </xf>
    <xf numFmtId="0" fontId="7" fillId="2" borderId="0" xfId="0" applyFont="1" applyFill="1" applyAlignment="1"/>
    <xf numFmtId="0" fontId="7" fillId="2" borderId="0" xfId="0" applyFont="1" applyFill="1" applyBorder="1" applyAlignment="1"/>
    <xf numFmtId="4" fontId="4" fillId="2" borderId="3" xfId="0" applyNumberFormat="1" applyFont="1" applyFill="1" applyBorder="1" applyAlignment="1">
      <alignment horizontal="right"/>
    </xf>
    <xf numFmtId="0" fontId="6" fillId="2" borderId="4" xfId="0" applyFont="1" applyFill="1" applyBorder="1" applyAlignment="1"/>
    <xf numFmtId="4" fontId="6" fillId="2" borderId="4" xfId="0" applyNumberFormat="1" applyFont="1" applyFill="1" applyBorder="1" applyAlignment="1">
      <alignment horizontal="right"/>
    </xf>
    <xf numFmtId="0" fontId="6" fillId="2" borderId="0" xfId="0" applyFont="1" applyFill="1" applyBorder="1" applyAlignment="1"/>
    <xf numFmtId="4" fontId="4" fillId="2" borderId="0" xfId="0" applyNumberFormat="1" applyFont="1" applyFill="1" applyAlignment="1">
      <alignment horizontal="right"/>
    </xf>
    <xf numFmtId="0" fontId="4" fillId="2" borderId="0" xfId="0" applyFont="1" applyFill="1" applyAlignment="1"/>
    <xf numFmtId="0" fontId="15" fillId="2" borderId="0" xfId="0" applyFont="1" applyFill="1" applyAlignment="1">
      <alignment horizontal="left"/>
    </xf>
    <xf numFmtId="0" fontId="9" fillId="2" borderId="0" xfId="0" applyFont="1" applyFill="1" applyBorder="1"/>
    <xf numFmtId="4" fontId="4" fillId="2" borderId="6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4" fillId="2" borderId="3" xfId="0" applyNumberFormat="1" applyFont="1" applyFill="1" applyBorder="1" applyAlignment="1">
      <alignment horizontal="right"/>
    </xf>
    <xf numFmtId="0" fontId="15" fillId="2" borderId="0" xfId="0" applyFont="1" applyFill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0" fontId="7" fillId="2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wrapText="1"/>
    </xf>
    <xf numFmtId="0" fontId="15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5"/>
  <sheetViews>
    <sheetView tabSelected="1" workbookViewId="0">
      <selection activeCell="B2" sqref="B2"/>
    </sheetView>
  </sheetViews>
  <sheetFormatPr defaultRowHeight="15"/>
  <cols>
    <col min="2" max="2" width="29.28515625" customWidth="1"/>
    <col min="3" max="3" width="11.28515625" customWidth="1"/>
    <col min="4" max="4" width="14.42578125" customWidth="1"/>
    <col min="5" max="5" width="17.85546875" customWidth="1"/>
    <col min="6" max="6" width="15.140625" customWidth="1"/>
  </cols>
  <sheetData>
    <row r="3" spans="2:9" ht="28.5" customHeight="1">
      <c r="B3" s="295" t="s">
        <v>216</v>
      </c>
      <c r="C3" s="295"/>
      <c r="D3" s="295"/>
      <c r="E3" s="295"/>
      <c r="F3" s="295"/>
    </row>
    <row r="4" spans="2:9" ht="16.5" thickBot="1">
      <c r="B4" s="160"/>
      <c r="C4" s="132"/>
      <c r="D4" s="132"/>
      <c r="E4" s="132"/>
      <c r="F4" s="215"/>
    </row>
    <row r="5" spans="2:9" ht="31.5">
      <c r="B5" s="234" t="s">
        <v>1</v>
      </c>
      <c r="C5" s="234" t="s">
        <v>2</v>
      </c>
      <c r="D5" s="234" t="s">
        <v>3</v>
      </c>
      <c r="E5" s="234" t="s">
        <v>4</v>
      </c>
      <c r="F5" s="234" t="s">
        <v>5</v>
      </c>
    </row>
    <row r="6" spans="2:9" ht="15.75">
      <c r="B6" s="216" t="s">
        <v>214</v>
      </c>
      <c r="C6" s="217" t="s">
        <v>7</v>
      </c>
      <c r="D6" s="218">
        <v>288.60000000000002</v>
      </c>
      <c r="E6" s="260">
        <v>1320000</v>
      </c>
      <c r="F6" s="249">
        <v>380.952</v>
      </c>
    </row>
    <row r="7" spans="2:9" ht="15.75">
      <c r="B7" s="164" t="s">
        <v>8</v>
      </c>
      <c r="C7" s="121" t="s">
        <v>7</v>
      </c>
      <c r="D7" s="219">
        <v>306.60000000000002</v>
      </c>
      <c r="E7" s="119">
        <v>874524.59999999986</v>
      </c>
      <c r="F7" s="65">
        <v>268.12924235999998</v>
      </c>
    </row>
    <row r="8" spans="2:9" ht="15.75">
      <c r="B8" s="50" t="s">
        <v>210</v>
      </c>
      <c r="C8" s="167" t="s">
        <v>10</v>
      </c>
      <c r="D8" s="220">
        <v>14661</v>
      </c>
      <c r="E8" s="122">
        <v>20800</v>
      </c>
      <c r="F8" s="251">
        <v>304.94880000000001</v>
      </c>
    </row>
    <row r="9" spans="2:9" ht="15.75">
      <c r="B9" s="33" t="s">
        <v>208</v>
      </c>
      <c r="C9" s="221" t="s">
        <v>7</v>
      </c>
      <c r="D9" s="222">
        <v>288.60000000000002</v>
      </c>
      <c r="E9" s="261">
        <v>3305717.4024948021</v>
      </c>
      <c r="F9" s="255">
        <v>954.03004236000004</v>
      </c>
    </row>
    <row r="10" spans="2:9" ht="15.75">
      <c r="B10" s="34" t="s">
        <v>281</v>
      </c>
      <c r="C10" s="223"/>
      <c r="D10" s="224">
        <v>0.05</v>
      </c>
      <c r="E10" s="254"/>
      <c r="F10" s="259">
        <v>47.701502118000008</v>
      </c>
    </row>
    <row r="11" spans="2:9" ht="15.75">
      <c r="B11" s="33" t="s">
        <v>282</v>
      </c>
      <c r="C11" s="223"/>
      <c r="D11" s="223"/>
      <c r="E11" s="254"/>
      <c r="F11" s="255">
        <v>1001.731544478</v>
      </c>
      <c r="I11" s="178"/>
    </row>
    <row r="12" spans="2:9" ht="15.75">
      <c r="B12" s="50" t="s">
        <v>211</v>
      </c>
      <c r="C12" s="50"/>
      <c r="D12" s="224">
        <v>0.1</v>
      </c>
      <c r="E12" s="167"/>
      <c r="F12" s="251">
        <v>68.59008</v>
      </c>
    </row>
    <row r="13" spans="2:9" ht="16.5" thickBot="1">
      <c r="B13" s="51" t="s">
        <v>149</v>
      </c>
      <c r="C13" s="225"/>
      <c r="D13" s="225"/>
      <c r="E13" s="256"/>
      <c r="F13" s="253">
        <v>1070.3216244780001</v>
      </c>
      <c r="I13" s="178"/>
    </row>
    <row r="14" spans="2:9" ht="15.75">
      <c r="B14" s="42" t="s">
        <v>212</v>
      </c>
      <c r="C14" s="42"/>
      <c r="D14" s="42"/>
      <c r="E14" s="42"/>
      <c r="F14" s="42"/>
    </row>
    <row r="15" spans="2:9" ht="15.75">
      <c r="B15" s="42" t="s">
        <v>215</v>
      </c>
      <c r="C15" s="42"/>
      <c r="D15" s="42"/>
      <c r="E15" s="42"/>
      <c r="F15" s="42"/>
    </row>
  </sheetData>
  <mergeCells count="1">
    <mergeCell ref="B3:F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B5" sqref="B5:D11"/>
    </sheetView>
  </sheetViews>
  <sheetFormatPr defaultRowHeight="15"/>
  <cols>
    <col min="2" max="2" width="29.5703125" customWidth="1"/>
    <col min="3" max="3" width="38.85546875" customWidth="1"/>
    <col min="4" max="4" width="18.5703125" bestFit="1" customWidth="1"/>
    <col min="5" max="5" width="9.140625" style="193"/>
  </cols>
  <sheetData>
    <row r="3" spans="2:4" ht="15.75">
      <c r="B3" s="130" t="s">
        <v>267</v>
      </c>
      <c r="C3" s="42"/>
      <c r="D3" s="42"/>
    </row>
    <row r="4" spans="2:4" ht="16.5" thickBot="1">
      <c r="B4" s="239"/>
      <c r="C4" s="132"/>
      <c r="D4" s="132"/>
    </row>
    <row r="5" spans="2:4" ht="31.5">
      <c r="B5" s="133" t="s">
        <v>160</v>
      </c>
      <c r="C5" s="133" t="s">
        <v>153</v>
      </c>
      <c r="D5" s="133" t="s">
        <v>161</v>
      </c>
    </row>
    <row r="6" spans="2:4" ht="15.75">
      <c r="B6" s="140" t="s">
        <v>162</v>
      </c>
      <c r="C6" s="140" t="s">
        <v>284</v>
      </c>
      <c r="D6" s="141">
        <v>141</v>
      </c>
    </row>
    <row r="7" spans="2:4" ht="15.75">
      <c r="B7" s="136" t="s">
        <v>164</v>
      </c>
      <c r="C7" s="136" t="s">
        <v>157</v>
      </c>
      <c r="D7" s="137">
        <v>18</v>
      </c>
    </row>
    <row r="8" spans="2:4" ht="15.75">
      <c r="B8" s="321" t="s">
        <v>285</v>
      </c>
      <c r="C8" s="321"/>
      <c r="D8" s="235">
        <v>159</v>
      </c>
    </row>
    <row r="9" spans="2:4" ht="16.5" thickBot="1">
      <c r="B9" s="298" t="s">
        <v>159</v>
      </c>
      <c r="C9" s="298"/>
      <c r="D9" s="139">
        <v>12.299999999999999</v>
      </c>
    </row>
    <row r="10" spans="2:4">
      <c r="B10" s="142" t="s">
        <v>240</v>
      </c>
      <c r="C10" s="143"/>
      <c r="D10" s="143"/>
    </row>
    <row r="11" spans="2:4" ht="15.75">
      <c r="B11" s="142" t="s">
        <v>286</v>
      </c>
      <c r="C11" s="291"/>
      <c r="D11" s="159"/>
    </row>
  </sheetData>
  <mergeCells count="2">
    <mergeCell ref="B8:C8"/>
    <mergeCell ref="B9:C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3:F13"/>
  <sheetViews>
    <sheetView zoomScale="85" zoomScaleNormal="85" workbookViewId="0">
      <selection activeCell="B5" sqref="B5:F13"/>
    </sheetView>
  </sheetViews>
  <sheetFormatPr defaultRowHeight="15"/>
  <cols>
    <col min="2" max="2" width="49.85546875" customWidth="1"/>
    <col min="3" max="3" width="10.28515625" bestFit="1" customWidth="1"/>
    <col min="4" max="4" width="13.85546875" customWidth="1"/>
    <col min="5" max="5" width="18.85546875" customWidth="1"/>
    <col min="6" max="6" width="17.5703125" customWidth="1"/>
    <col min="7" max="7" width="24.7109375" customWidth="1"/>
  </cols>
  <sheetData>
    <row r="3" spans="2:6" ht="33" customHeight="1">
      <c r="B3" s="295" t="s">
        <v>269</v>
      </c>
      <c r="C3" s="295"/>
      <c r="D3" s="295"/>
      <c r="E3" s="295"/>
      <c r="F3" s="295"/>
    </row>
    <row r="4" spans="2:6" ht="16.5" thickBot="1">
      <c r="B4" s="298"/>
      <c r="C4" s="298"/>
      <c r="D4" s="298"/>
      <c r="E4" s="298"/>
      <c r="F4" s="298"/>
    </row>
    <row r="5" spans="2:6" ht="48" thickBot="1">
      <c r="B5" s="146" t="s">
        <v>167</v>
      </c>
      <c r="C5" s="146" t="s">
        <v>2</v>
      </c>
      <c r="D5" s="146" t="s">
        <v>3</v>
      </c>
      <c r="E5" s="147" t="s">
        <v>168</v>
      </c>
      <c r="F5" s="147" t="s">
        <v>169</v>
      </c>
    </row>
    <row r="6" spans="2:6" ht="18.75">
      <c r="B6" s="236" t="s">
        <v>270</v>
      </c>
      <c r="C6" s="149" t="s">
        <v>268</v>
      </c>
      <c r="D6" s="150">
        <v>5000</v>
      </c>
      <c r="E6" s="292">
        <v>550</v>
      </c>
      <c r="F6" s="152">
        <v>2.75</v>
      </c>
    </row>
    <row r="7" spans="2:6" ht="18.75">
      <c r="B7" s="153" t="s">
        <v>271</v>
      </c>
      <c r="C7" s="121" t="s">
        <v>268</v>
      </c>
      <c r="D7" s="64">
        <v>2000</v>
      </c>
      <c r="E7" s="281">
        <v>114</v>
      </c>
      <c r="F7" s="66">
        <v>0.22800000000000001</v>
      </c>
    </row>
    <row r="8" spans="2:6" ht="18.75">
      <c r="B8" s="153" t="s">
        <v>272</v>
      </c>
      <c r="C8" s="121" t="s">
        <v>268</v>
      </c>
      <c r="D8" s="64">
        <v>1200</v>
      </c>
      <c r="E8" s="281">
        <v>350</v>
      </c>
      <c r="F8" s="66">
        <v>0.42</v>
      </c>
    </row>
    <row r="9" spans="2:6" ht="18.75">
      <c r="B9" s="153" t="s">
        <v>273</v>
      </c>
      <c r="C9" s="121" t="s">
        <v>268</v>
      </c>
      <c r="D9" s="64">
        <v>2000</v>
      </c>
      <c r="E9" s="281">
        <v>780</v>
      </c>
      <c r="F9" s="66">
        <v>1.56</v>
      </c>
    </row>
    <row r="10" spans="2:6" ht="15.75">
      <c r="B10" s="153" t="s">
        <v>274</v>
      </c>
      <c r="C10" s="121" t="s">
        <v>7</v>
      </c>
      <c r="D10" s="64">
        <v>1</v>
      </c>
      <c r="E10" s="281">
        <v>817000</v>
      </c>
      <c r="F10" s="66">
        <v>0.81699999999999995</v>
      </c>
    </row>
    <row r="11" spans="2:6" ht="16.5" thickBot="1">
      <c r="B11" s="154" t="s">
        <v>275</v>
      </c>
      <c r="C11" s="155" t="s">
        <v>58</v>
      </c>
      <c r="D11" s="156">
        <v>4</v>
      </c>
      <c r="E11" s="281">
        <v>145000</v>
      </c>
      <c r="F11" s="157">
        <v>0.57999999999999996</v>
      </c>
    </row>
    <row r="12" spans="2:6" ht="16.5" thickBot="1">
      <c r="B12" s="323" t="s">
        <v>178</v>
      </c>
      <c r="C12" s="323"/>
      <c r="D12" s="323"/>
      <c r="E12" s="323"/>
      <c r="F12" s="158">
        <v>6.3550000000000004</v>
      </c>
    </row>
    <row r="13" spans="2:6" ht="15.75">
      <c r="B13" s="297" t="s">
        <v>263</v>
      </c>
      <c r="C13" s="297"/>
      <c r="D13" s="297"/>
      <c r="E13" s="297"/>
      <c r="F13" s="297"/>
    </row>
  </sheetData>
  <mergeCells count="4">
    <mergeCell ref="B4:F4"/>
    <mergeCell ref="B12:E12"/>
    <mergeCell ref="B13:F13"/>
    <mergeCell ref="B3:F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3:E11"/>
  <sheetViews>
    <sheetView zoomScale="85" zoomScaleNormal="85" workbookViewId="0">
      <selection activeCell="B5" sqref="B5:E11"/>
    </sheetView>
  </sheetViews>
  <sheetFormatPr defaultRowHeight="15"/>
  <cols>
    <col min="2" max="2" width="56.5703125" customWidth="1"/>
    <col min="3" max="3" width="9" customWidth="1"/>
    <col min="4" max="4" width="12" customWidth="1"/>
    <col min="5" max="5" width="12.5703125" customWidth="1"/>
  </cols>
  <sheetData>
    <row r="3" spans="2:5" ht="15.75">
      <c r="B3" s="43" t="s">
        <v>276</v>
      </c>
      <c r="C3" s="42"/>
      <c r="D3" s="42"/>
      <c r="E3" s="159"/>
    </row>
    <row r="4" spans="2:5" ht="16.5" thickBot="1">
      <c r="B4" s="160"/>
      <c r="C4" s="132"/>
      <c r="D4" s="132"/>
      <c r="E4" s="161"/>
    </row>
    <row r="5" spans="2:5" ht="34.5">
      <c r="B5" s="162" t="s">
        <v>181</v>
      </c>
      <c r="C5" s="133" t="s">
        <v>277</v>
      </c>
      <c r="D5" s="133" t="s">
        <v>278</v>
      </c>
      <c r="E5" s="163" t="s">
        <v>184</v>
      </c>
    </row>
    <row r="6" spans="2:5" ht="15.75">
      <c r="B6" s="164" t="s">
        <v>51</v>
      </c>
      <c r="C6" s="121">
        <v>400</v>
      </c>
      <c r="D6" s="293">
        <v>750</v>
      </c>
      <c r="E6" s="166">
        <v>0.3</v>
      </c>
    </row>
    <row r="7" spans="2:5" ht="15.75">
      <c r="B7" s="164" t="s">
        <v>52</v>
      </c>
      <c r="C7" s="121">
        <v>300</v>
      </c>
      <c r="D7" s="293">
        <v>750</v>
      </c>
      <c r="E7" s="166">
        <v>0.22500000000000001</v>
      </c>
    </row>
    <row r="8" spans="2:5" ht="15.75">
      <c r="B8" s="50" t="s">
        <v>185</v>
      </c>
      <c r="C8" s="167">
        <v>300</v>
      </c>
      <c r="D8" s="294">
        <v>750</v>
      </c>
      <c r="E8" s="169">
        <v>0.22500000000000001</v>
      </c>
    </row>
    <row r="9" spans="2:5" ht="16.5" thickBot="1">
      <c r="B9" s="324" t="s">
        <v>37</v>
      </c>
      <c r="C9" s="324"/>
      <c r="D9" s="324"/>
      <c r="E9" s="170">
        <v>0.75</v>
      </c>
    </row>
    <row r="10" spans="2:5" ht="15.75">
      <c r="B10" s="171" t="s">
        <v>240</v>
      </c>
      <c r="C10" s="171"/>
      <c r="D10" s="171"/>
      <c r="E10" s="172"/>
    </row>
    <row r="11" spans="2:5" ht="15.75">
      <c r="B11" s="173" t="s">
        <v>241</v>
      </c>
      <c r="C11" s="159"/>
      <c r="D11" s="159"/>
      <c r="E11" s="159"/>
    </row>
  </sheetData>
  <mergeCells count="1">
    <mergeCell ref="B9:D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51.5703125" customWidth="1"/>
    <col min="4" max="4" width="15.140625" bestFit="1" customWidth="1"/>
  </cols>
  <sheetData>
    <row r="3" spans="2:4" ht="45" customHeight="1">
      <c r="B3" s="295" t="s">
        <v>280</v>
      </c>
      <c r="C3" s="295"/>
      <c r="D3" s="295"/>
    </row>
    <row r="4" spans="2:4" ht="16.5" thickBot="1">
      <c r="B4" s="325"/>
      <c r="C4" s="325"/>
      <c r="D4" s="325"/>
    </row>
    <row r="5" spans="2:4" ht="15.75">
      <c r="B5" s="326" t="s">
        <v>188</v>
      </c>
      <c r="C5" s="326"/>
      <c r="D5" s="174" t="s">
        <v>25</v>
      </c>
    </row>
    <row r="6" spans="2:4" ht="15.75">
      <c r="B6" s="327"/>
      <c r="C6" s="327"/>
      <c r="D6" s="46" t="s">
        <v>27</v>
      </c>
    </row>
    <row r="7" spans="2:4" ht="15.75">
      <c r="B7" s="76" t="s">
        <v>279</v>
      </c>
      <c r="C7" s="125"/>
      <c r="D7" s="175">
        <v>3.0162543919793894</v>
      </c>
    </row>
    <row r="8" spans="2:4" ht="15.75">
      <c r="B8" s="76" t="s">
        <v>190</v>
      </c>
      <c r="C8" s="76"/>
      <c r="D8" s="175">
        <v>4.8495016585094008</v>
      </c>
    </row>
    <row r="9" spans="2:4" ht="15.75">
      <c r="B9" s="76" t="s">
        <v>191</v>
      </c>
      <c r="C9" s="76"/>
      <c r="D9" s="175">
        <v>4.1374936570649563</v>
      </c>
    </row>
    <row r="10" spans="2:4" ht="15.75">
      <c r="B10" s="76" t="s">
        <v>192</v>
      </c>
      <c r="C10" s="76"/>
      <c r="D10" s="175">
        <v>0.30436958970253197</v>
      </c>
    </row>
    <row r="11" spans="2:4" ht="15.75">
      <c r="B11" s="88" t="s">
        <v>193</v>
      </c>
      <c r="C11" s="88"/>
      <c r="D11" s="175">
        <v>2.1556723187949989</v>
      </c>
    </row>
    <row r="12" spans="2:4" ht="16.5" thickBot="1">
      <c r="B12" s="71" t="s">
        <v>287</v>
      </c>
      <c r="C12" s="176"/>
      <c r="D12" s="95">
        <v>14.463291616051276</v>
      </c>
    </row>
    <row r="13" spans="2:4" ht="15.75">
      <c r="B13" s="76" t="s">
        <v>213</v>
      </c>
      <c r="C13" s="76"/>
      <c r="D13" s="76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K267"/>
  <sheetViews>
    <sheetView topLeftCell="A7" zoomScale="70" zoomScaleNormal="70" workbookViewId="0">
      <selection activeCell="J27" sqref="J27"/>
    </sheetView>
  </sheetViews>
  <sheetFormatPr defaultRowHeight="15"/>
  <cols>
    <col min="2" max="2" width="46.5703125" customWidth="1"/>
    <col min="3" max="3" width="20" customWidth="1"/>
    <col min="4" max="4" width="14.140625" customWidth="1"/>
    <col min="5" max="5" width="13.42578125" customWidth="1"/>
    <col min="6" max="6" width="15.140625" customWidth="1"/>
    <col min="7" max="7" width="11.7109375" customWidth="1"/>
    <col min="8" max="8" width="11.140625" customWidth="1"/>
    <col min="9" max="9" width="13" customWidth="1"/>
    <col min="10" max="10" width="11.7109375" customWidth="1"/>
    <col min="11" max="11" width="9.5703125" customWidth="1"/>
  </cols>
  <sheetData>
    <row r="2" spans="2:6" ht="15.75">
      <c r="B2" s="1"/>
    </row>
    <row r="3" spans="2:6" ht="16.5" thickBot="1">
      <c r="B3" s="2" t="s">
        <v>0</v>
      </c>
      <c r="C3" s="3"/>
      <c r="D3" s="3"/>
      <c r="E3" s="3"/>
      <c r="F3" s="4"/>
    </row>
    <row r="4" spans="2:6" ht="47.25"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</row>
    <row r="5" spans="2:6" ht="15.75">
      <c r="B5" s="6" t="s">
        <v>6</v>
      </c>
      <c r="C5" s="7" t="s">
        <v>7</v>
      </c>
      <c r="D5" s="8">
        <v>205</v>
      </c>
      <c r="E5" s="8">
        <v>1491550</v>
      </c>
      <c r="F5" s="9">
        <v>305.76774999999998</v>
      </c>
    </row>
    <row r="6" spans="2:6" ht="15.75">
      <c r="B6" s="10" t="s">
        <v>8</v>
      </c>
      <c r="C6" s="11" t="s">
        <v>7</v>
      </c>
      <c r="D6" s="12">
        <v>217.6</v>
      </c>
      <c r="E6" s="12">
        <v>874524.6</v>
      </c>
      <c r="F6" s="13">
        <v>190.29655295999999</v>
      </c>
    </row>
    <row r="7" spans="2:6" ht="15.75">
      <c r="B7" s="14" t="s">
        <v>9</v>
      </c>
      <c r="C7" s="15" t="s">
        <v>10</v>
      </c>
      <c r="D7" s="16">
        <v>9781</v>
      </c>
      <c r="E7" s="16">
        <v>20800</v>
      </c>
      <c r="F7" s="17">
        <v>203.44479999999999</v>
      </c>
    </row>
    <row r="8" spans="2:6" ht="15.75">
      <c r="B8" s="18" t="s">
        <v>11</v>
      </c>
      <c r="C8" s="18" t="s">
        <v>7</v>
      </c>
      <c r="D8" s="19">
        <v>205</v>
      </c>
      <c r="E8" s="20">
        <v>3412239.526634146</v>
      </c>
      <c r="F8" s="21">
        <v>699.50910295999995</v>
      </c>
    </row>
    <row r="9" spans="2:6" ht="15.75">
      <c r="B9" s="22"/>
      <c r="C9" s="22"/>
      <c r="D9" s="23"/>
      <c r="E9" s="24"/>
      <c r="F9" s="24"/>
    </row>
    <row r="10" spans="2:6" ht="15.75">
      <c r="B10" s="22"/>
      <c r="C10" s="22"/>
      <c r="D10" s="23"/>
      <c r="E10" s="24"/>
      <c r="F10" s="24"/>
    </row>
    <row r="11" spans="2:6" ht="16.5" thickBot="1">
      <c r="B11" s="2" t="s">
        <v>12</v>
      </c>
      <c r="C11" s="3"/>
      <c r="D11" s="3"/>
      <c r="E11" s="3"/>
      <c r="F11" s="4"/>
    </row>
    <row r="12" spans="2:6" ht="47.25">
      <c r="B12" s="5" t="s">
        <v>1</v>
      </c>
      <c r="C12" s="5" t="s">
        <v>2</v>
      </c>
      <c r="D12" s="5" t="s">
        <v>3</v>
      </c>
      <c r="E12" s="5" t="s">
        <v>4</v>
      </c>
      <c r="F12" s="5" t="s">
        <v>5</v>
      </c>
    </row>
    <row r="13" spans="2:6" ht="15.75">
      <c r="B13" s="6" t="s">
        <v>6</v>
      </c>
      <c r="C13" s="7" t="s">
        <v>7</v>
      </c>
      <c r="D13" s="8">
        <v>83.6</v>
      </c>
      <c r="E13" s="8">
        <v>1297000</v>
      </c>
      <c r="F13" s="9">
        <v>108.42919999999999</v>
      </c>
    </row>
    <row r="14" spans="2:6" ht="15.75">
      <c r="B14" s="10" t="s">
        <v>8</v>
      </c>
      <c r="C14" s="11" t="s">
        <v>7</v>
      </c>
      <c r="D14" s="12">
        <v>89</v>
      </c>
      <c r="E14" s="12">
        <v>874524.6</v>
      </c>
      <c r="F14" s="13">
        <v>77.832689399999992</v>
      </c>
    </row>
    <row r="15" spans="2:6" ht="15.75">
      <c r="B15" s="14" t="s">
        <v>9</v>
      </c>
      <c r="C15" s="15" t="s">
        <v>10</v>
      </c>
      <c r="D15" s="16">
        <v>4880</v>
      </c>
      <c r="E15" s="16">
        <v>20800</v>
      </c>
      <c r="F15" s="17">
        <v>101.504</v>
      </c>
    </row>
    <row r="16" spans="2:6" ht="15.75">
      <c r="B16" s="18" t="s">
        <v>11</v>
      </c>
      <c r="C16" s="18" t="s">
        <v>7</v>
      </c>
      <c r="D16" s="19">
        <v>83.6</v>
      </c>
      <c r="E16" s="20">
        <v>3442175.710526316</v>
      </c>
      <c r="F16" s="21">
        <v>287.76588939999999</v>
      </c>
    </row>
    <row r="17" spans="2:6" ht="15.75">
      <c r="B17" s="22"/>
      <c r="C17" s="22"/>
      <c r="D17" s="23"/>
      <c r="E17" s="24"/>
      <c r="F17" s="24"/>
    </row>
    <row r="18" spans="2:6" ht="15.75">
      <c r="B18" s="22"/>
      <c r="C18" s="22"/>
      <c r="D18" s="23"/>
      <c r="E18" s="24"/>
      <c r="F18" s="24"/>
    </row>
    <row r="19" spans="2:6" ht="15.75">
      <c r="B19" s="25" t="s">
        <v>13</v>
      </c>
      <c r="C19" s="22"/>
      <c r="D19" s="23"/>
      <c r="E19" s="24"/>
      <c r="F19" s="24"/>
    </row>
    <row r="20" spans="2:6" ht="16.5" thickBot="1">
      <c r="B20" s="2" t="s">
        <v>207</v>
      </c>
      <c r="C20" s="3"/>
      <c r="D20" s="3"/>
      <c r="E20" s="3"/>
      <c r="F20" s="4"/>
    </row>
    <row r="21" spans="2:6" ht="47.25">
      <c r="B21" s="5" t="s">
        <v>1</v>
      </c>
      <c r="C21" s="5" t="s">
        <v>2</v>
      </c>
      <c r="D21" s="5" t="s">
        <v>3</v>
      </c>
      <c r="E21" s="5" t="s">
        <v>4</v>
      </c>
      <c r="F21" s="5" t="s">
        <v>5</v>
      </c>
    </row>
    <row r="22" spans="2:6" ht="15.75">
      <c r="B22" s="6" t="s">
        <v>6</v>
      </c>
      <c r="C22" s="7" t="s">
        <v>7</v>
      </c>
      <c r="D22" s="8">
        <v>288.60000000000002</v>
      </c>
      <c r="E22" s="26">
        <v>1435193.8669438667</v>
      </c>
      <c r="F22" s="27">
        <v>414.19694999999996</v>
      </c>
    </row>
    <row r="23" spans="2:6" ht="15.75">
      <c r="B23" s="10" t="s">
        <v>8</v>
      </c>
      <c r="C23" s="11" t="s">
        <v>7</v>
      </c>
      <c r="D23" s="12">
        <v>306.60000000000002</v>
      </c>
      <c r="E23" s="28">
        <v>874524.59999999986</v>
      </c>
      <c r="F23" s="29">
        <v>268.12924235999998</v>
      </c>
    </row>
    <row r="24" spans="2:6" ht="15.75">
      <c r="B24" s="14" t="s">
        <v>9</v>
      </c>
      <c r="C24" s="15" t="s">
        <v>10</v>
      </c>
      <c r="D24" s="30">
        <v>14661</v>
      </c>
      <c r="E24" s="31">
        <v>20800</v>
      </c>
      <c r="F24" s="32">
        <v>304.94880000000001</v>
      </c>
    </row>
    <row r="25" spans="2:6" ht="15.75">
      <c r="B25" s="33" t="s">
        <v>14</v>
      </c>
      <c r="C25" s="18" t="s">
        <v>7</v>
      </c>
      <c r="D25" s="19">
        <v>288.60000000000002</v>
      </c>
      <c r="E25" s="20">
        <f>+F29*1000000/288.6</f>
        <v>3841141.0844698539</v>
      </c>
      <c r="F25" s="21">
        <v>987.27499235999994</v>
      </c>
    </row>
    <row r="26" spans="2:6" ht="15.75">
      <c r="B26" s="34" t="s">
        <v>15</v>
      </c>
      <c r="C26" s="35"/>
      <c r="D26" s="36">
        <v>0.05</v>
      </c>
      <c r="E26" s="35"/>
      <c r="F26" s="37">
        <v>49.363749618</v>
      </c>
    </row>
    <row r="27" spans="2:6" ht="15.75">
      <c r="B27" s="33" t="s">
        <v>16</v>
      </c>
      <c r="C27" s="35"/>
      <c r="D27" s="35"/>
      <c r="E27" s="35"/>
      <c r="F27" s="21">
        <v>1036.6387419779999</v>
      </c>
    </row>
    <row r="28" spans="2:6" ht="15.75">
      <c r="B28" s="14" t="s">
        <v>17</v>
      </c>
      <c r="C28" s="14"/>
      <c r="D28" s="36">
        <v>0.1</v>
      </c>
      <c r="E28" s="14"/>
      <c r="F28" s="32">
        <v>71.914574999999999</v>
      </c>
    </row>
    <row r="29" spans="2:6" ht="16.5" thickBot="1">
      <c r="B29" s="38" t="s">
        <v>18</v>
      </c>
      <c r="C29" s="39"/>
      <c r="D29" s="39"/>
      <c r="E29" s="39"/>
      <c r="F29" s="40">
        <v>1108.5533169779999</v>
      </c>
    </row>
    <row r="30" spans="2:6" ht="15.75">
      <c r="B30" s="41" t="s">
        <v>19</v>
      </c>
      <c r="C30" s="41"/>
      <c r="D30" s="41"/>
      <c r="E30" s="41"/>
      <c r="F30" s="41"/>
    </row>
    <row r="31" spans="2:6" ht="15.75">
      <c r="B31" s="42" t="s">
        <v>20</v>
      </c>
      <c r="C31" s="41"/>
      <c r="D31" s="41"/>
      <c r="E31" s="41"/>
      <c r="F31" s="41"/>
    </row>
    <row r="32" spans="2:6" ht="15.75">
      <c r="B32" s="1"/>
    </row>
    <row r="33" spans="2:6" ht="15.75">
      <c r="B33" s="1"/>
    </row>
    <row r="34" spans="2:6" ht="15.75">
      <c r="B34" s="1"/>
    </row>
    <row r="35" spans="2:6" ht="15.75">
      <c r="B35" s="43" t="s">
        <v>21</v>
      </c>
      <c r="C35" s="43"/>
      <c r="D35" s="43"/>
      <c r="E35" s="43"/>
      <c r="F35" s="42"/>
    </row>
    <row r="36" spans="2:6" ht="16.5" thickBot="1">
      <c r="B36" s="298" t="s">
        <v>22</v>
      </c>
      <c r="C36" s="298"/>
      <c r="D36" s="298"/>
      <c r="E36" s="298"/>
      <c r="F36" s="298"/>
    </row>
    <row r="37" spans="2:6" ht="15.75">
      <c r="B37" s="43" t="s">
        <v>23</v>
      </c>
      <c r="C37" s="299" t="s">
        <v>2</v>
      </c>
      <c r="D37" s="301" t="s">
        <v>3</v>
      </c>
      <c r="E37" s="336" t="s">
        <v>24</v>
      </c>
      <c r="F37" s="44" t="s">
        <v>25</v>
      </c>
    </row>
    <row r="38" spans="2:6" ht="15.75">
      <c r="B38" s="45" t="s">
        <v>26</v>
      </c>
      <c r="C38" s="300"/>
      <c r="D38" s="302"/>
      <c r="E38" s="337"/>
      <c r="F38" s="46" t="s">
        <v>27</v>
      </c>
    </row>
    <row r="39" spans="2:6" ht="15.75">
      <c r="B39" s="42" t="s">
        <v>28</v>
      </c>
      <c r="C39" s="42" t="s">
        <v>2</v>
      </c>
      <c r="D39" s="47">
        <v>1</v>
      </c>
      <c r="E39" s="48">
        <v>6213978.787878789</v>
      </c>
      <c r="F39" s="49">
        <v>6.2139787878787889</v>
      </c>
    </row>
    <row r="40" spans="2:6" ht="15.75">
      <c r="B40" s="42" t="s">
        <v>29</v>
      </c>
      <c r="C40" s="42"/>
      <c r="D40" s="47"/>
      <c r="E40" s="48"/>
      <c r="F40" s="49"/>
    </row>
    <row r="41" spans="2:6" ht="15.75">
      <c r="B41" s="42" t="s">
        <v>30</v>
      </c>
      <c r="C41" s="42" t="s">
        <v>31</v>
      </c>
      <c r="D41" s="47">
        <v>7</v>
      </c>
      <c r="E41" s="48">
        <v>131515.15151515152</v>
      </c>
      <c r="F41" s="49">
        <v>0.92060606060606065</v>
      </c>
    </row>
    <row r="42" spans="2:6" ht="15.75">
      <c r="B42" s="42" t="s">
        <v>32</v>
      </c>
      <c r="C42" s="42" t="s">
        <v>33</v>
      </c>
      <c r="D42" s="47">
        <v>3</v>
      </c>
      <c r="E42" s="48">
        <v>1733766.2337662338</v>
      </c>
      <c r="F42" s="49">
        <v>5.2012987012987013</v>
      </c>
    </row>
    <row r="43" spans="2:6" ht="15.75">
      <c r="B43" s="42" t="s">
        <v>34</v>
      </c>
      <c r="C43" s="42" t="s">
        <v>2</v>
      </c>
      <c r="D43" s="47">
        <v>1</v>
      </c>
      <c r="E43" s="48">
        <v>477575.75757575757</v>
      </c>
      <c r="F43" s="49">
        <v>0.47757575757575754</v>
      </c>
    </row>
    <row r="44" spans="2:6" ht="15.75">
      <c r="B44" s="50" t="s">
        <v>35</v>
      </c>
      <c r="C44" s="50" t="s">
        <v>36</v>
      </c>
      <c r="D44" s="47">
        <v>26</v>
      </c>
      <c r="E44" s="48">
        <v>136969.69696969699</v>
      </c>
      <c r="F44" s="49">
        <v>3.5612121212121237</v>
      </c>
    </row>
    <row r="45" spans="2:6" ht="16.5" thickBot="1">
      <c r="B45" s="51" t="s">
        <v>37</v>
      </c>
      <c r="C45" s="52"/>
      <c r="D45" s="52"/>
      <c r="E45" s="52"/>
      <c r="F45" s="53">
        <v>16.374671428571432</v>
      </c>
    </row>
    <row r="46" spans="2:6" ht="15.75">
      <c r="B46" s="297" t="s">
        <v>38</v>
      </c>
      <c r="C46" s="297"/>
      <c r="D46" s="297"/>
      <c r="E46" s="297"/>
      <c r="F46" s="297"/>
    </row>
    <row r="50" spans="2:11" ht="15.75">
      <c r="B50" s="54" t="s">
        <v>39</v>
      </c>
      <c r="C50" s="55"/>
      <c r="D50" s="55"/>
      <c r="E50" s="55"/>
      <c r="F50" s="55"/>
      <c r="G50" s="55"/>
      <c r="H50" s="55"/>
      <c r="I50" s="55"/>
      <c r="J50" s="55"/>
      <c r="K50" s="55"/>
    </row>
    <row r="51" spans="2:11" ht="16.5" thickBot="1">
      <c r="B51" s="56" t="s">
        <v>40</v>
      </c>
      <c r="C51" s="57"/>
      <c r="D51" s="57"/>
      <c r="E51" s="57"/>
      <c r="F51" s="57"/>
      <c r="G51" s="57"/>
      <c r="H51" s="57"/>
      <c r="I51" s="57"/>
      <c r="J51" s="58"/>
      <c r="K51" s="57"/>
    </row>
    <row r="52" spans="2:11" ht="15.75">
      <c r="B52" s="331" t="s">
        <v>33</v>
      </c>
      <c r="C52" s="331"/>
      <c r="D52" s="331" t="s">
        <v>41</v>
      </c>
      <c r="E52" s="331" t="s">
        <v>42</v>
      </c>
      <c r="F52" s="331" t="s">
        <v>43</v>
      </c>
      <c r="G52" s="331" t="s">
        <v>44</v>
      </c>
      <c r="H52" s="333" t="s">
        <v>45</v>
      </c>
      <c r="I52" s="333"/>
      <c r="J52" s="333"/>
      <c r="K52" s="333"/>
    </row>
    <row r="53" spans="2:11" ht="31.5" customHeight="1">
      <c r="B53" s="332"/>
      <c r="C53" s="332"/>
      <c r="D53" s="332"/>
      <c r="E53" s="332"/>
      <c r="F53" s="332"/>
      <c r="G53" s="332"/>
      <c r="H53" s="59" t="s">
        <v>46</v>
      </c>
      <c r="I53" s="60" t="s">
        <v>47</v>
      </c>
      <c r="J53" s="59" t="s">
        <v>48</v>
      </c>
      <c r="K53" s="59" t="s">
        <v>49</v>
      </c>
    </row>
    <row r="54" spans="2:11" ht="15.75">
      <c r="B54" s="61" t="s">
        <v>50</v>
      </c>
      <c r="C54" s="62" t="s">
        <v>51</v>
      </c>
      <c r="D54" s="63">
        <v>20.146000000000001</v>
      </c>
      <c r="E54" s="64">
        <v>20</v>
      </c>
      <c r="F54" s="64">
        <v>1</v>
      </c>
      <c r="G54" s="64"/>
      <c r="H54" s="65">
        <v>2.0489052273530031</v>
      </c>
      <c r="I54" s="65">
        <v>41.277244710253605</v>
      </c>
      <c r="J54" s="65">
        <v>6.1915867065380406</v>
      </c>
      <c r="K54" s="66">
        <v>47.468831416791645</v>
      </c>
    </row>
    <row r="55" spans="2:11" ht="15.75">
      <c r="B55" s="61" t="s">
        <v>50</v>
      </c>
      <c r="C55" s="62" t="s">
        <v>52</v>
      </c>
      <c r="D55" s="63">
        <v>11.670000000000002</v>
      </c>
      <c r="E55" s="64">
        <v>12</v>
      </c>
      <c r="F55" s="64">
        <v>1</v>
      </c>
      <c r="G55" s="64"/>
      <c r="H55" s="65">
        <v>2.0489052273530031</v>
      </c>
      <c r="I55" s="65">
        <v>23.910724003209548</v>
      </c>
      <c r="J55" s="65">
        <v>3.5866086004814322</v>
      </c>
      <c r="K55" s="66">
        <v>27.497332603690982</v>
      </c>
    </row>
    <row r="56" spans="2:11" ht="15.75">
      <c r="B56" s="61" t="s">
        <v>50</v>
      </c>
      <c r="C56" s="62" t="s">
        <v>53</v>
      </c>
      <c r="D56" s="63">
        <v>8.6999999999999993</v>
      </c>
      <c r="E56" s="64">
        <v>8</v>
      </c>
      <c r="F56" s="64"/>
      <c r="G56" s="64">
        <v>1</v>
      </c>
      <c r="H56" s="65">
        <v>2.0489052273530031</v>
      </c>
      <c r="I56" s="65">
        <v>17.825475477971125</v>
      </c>
      <c r="J56" s="65">
        <v>2.6738213216956686</v>
      </c>
      <c r="K56" s="66">
        <v>20.499296799666794</v>
      </c>
    </row>
    <row r="57" spans="2:11" ht="16.5" thickBot="1">
      <c r="B57" s="67" t="s">
        <v>54</v>
      </c>
      <c r="C57" s="68"/>
      <c r="D57" s="69">
        <v>40.516000000000005</v>
      </c>
      <c r="E57" s="70">
        <v>40</v>
      </c>
      <c r="F57" s="70">
        <v>2</v>
      </c>
      <c r="G57" s="70">
        <v>1</v>
      </c>
      <c r="H57" s="71"/>
      <c r="I57" s="69">
        <v>83.013444191434274</v>
      </c>
      <c r="J57" s="69">
        <v>12.452016628715143</v>
      </c>
      <c r="K57" s="69">
        <v>95.465460820149417</v>
      </c>
    </row>
    <row r="58" spans="2:11" ht="15.75">
      <c r="B58" s="72" t="s">
        <v>55</v>
      </c>
      <c r="C58" s="73"/>
      <c r="D58" s="74"/>
      <c r="E58" s="75"/>
      <c r="F58" s="75"/>
      <c r="G58" s="61"/>
      <c r="H58" s="55"/>
      <c r="I58" s="55"/>
      <c r="J58" s="55"/>
      <c r="K58" s="55"/>
    </row>
    <row r="62" spans="2:11" ht="15.75">
      <c r="B62" s="54" t="s">
        <v>21</v>
      </c>
      <c r="C62" s="55"/>
      <c r="D62" s="55"/>
      <c r="E62" s="55"/>
      <c r="F62" s="55"/>
      <c r="G62" s="55"/>
      <c r="H62" s="55"/>
    </row>
    <row r="63" spans="2:11" ht="16.5" thickBot="1">
      <c r="B63" s="56" t="s">
        <v>56</v>
      </c>
      <c r="C63" s="56"/>
      <c r="D63" s="56"/>
      <c r="E63" s="56"/>
      <c r="F63" s="57"/>
      <c r="G63" s="76"/>
      <c r="H63" s="55"/>
    </row>
    <row r="64" spans="2:11" ht="15.75">
      <c r="B64" s="309" t="s">
        <v>57</v>
      </c>
      <c r="C64" s="309" t="s">
        <v>58</v>
      </c>
      <c r="D64" s="309" t="s">
        <v>37</v>
      </c>
      <c r="E64" s="77">
        <v>2010</v>
      </c>
      <c r="F64" s="46">
        <v>2015</v>
      </c>
      <c r="G64" s="78">
        <v>2030</v>
      </c>
      <c r="H64" s="78">
        <v>2045</v>
      </c>
    </row>
    <row r="65" spans="2:8" ht="16.5" thickBot="1">
      <c r="B65" s="310"/>
      <c r="C65" s="310"/>
      <c r="D65" s="310"/>
      <c r="E65" s="79"/>
      <c r="F65" s="80" t="s">
        <v>59</v>
      </c>
      <c r="G65" s="80" t="s">
        <v>60</v>
      </c>
      <c r="H65" s="80" t="s">
        <v>61</v>
      </c>
    </row>
    <row r="66" spans="2:8" ht="15.75">
      <c r="B66" s="54" t="s">
        <v>62</v>
      </c>
      <c r="C66" s="55"/>
      <c r="D66" s="81"/>
      <c r="E66" s="82"/>
      <c r="F66" s="82"/>
      <c r="G66" s="82"/>
      <c r="H66" s="82"/>
    </row>
    <row r="67" spans="2:8" ht="15.75">
      <c r="B67" s="76" t="s">
        <v>63</v>
      </c>
      <c r="C67" s="61" t="s">
        <v>36</v>
      </c>
      <c r="D67" s="83">
        <v>24</v>
      </c>
      <c r="E67" s="84"/>
      <c r="F67" s="84">
        <v>10</v>
      </c>
      <c r="G67" s="85">
        <v>7</v>
      </c>
      <c r="H67" s="85">
        <v>7</v>
      </c>
    </row>
    <row r="68" spans="2:8" ht="15.75">
      <c r="B68" s="55" t="s">
        <v>64</v>
      </c>
      <c r="C68" s="82" t="s">
        <v>36</v>
      </c>
      <c r="D68" s="83">
        <v>2</v>
      </c>
      <c r="E68" s="84"/>
      <c r="F68" s="84">
        <v>1</v>
      </c>
      <c r="G68" s="85">
        <v>1</v>
      </c>
      <c r="H68" s="85">
        <v>0</v>
      </c>
    </row>
    <row r="69" spans="2:8" ht="15.75">
      <c r="B69" s="86" t="s">
        <v>65</v>
      </c>
      <c r="C69" s="87"/>
      <c r="D69" s="46"/>
      <c r="E69" s="87"/>
      <c r="F69" s="87"/>
      <c r="G69" s="87"/>
      <c r="H69" s="87"/>
    </row>
    <row r="70" spans="2:8" ht="15.75">
      <c r="B70" s="88" t="s">
        <v>66</v>
      </c>
      <c r="C70" s="87" t="s">
        <v>67</v>
      </c>
      <c r="D70" s="89">
        <v>561</v>
      </c>
      <c r="E70" s="90"/>
      <c r="F70" s="90">
        <v>244</v>
      </c>
      <c r="G70" s="90">
        <v>187</v>
      </c>
      <c r="H70" s="90">
        <v>130</v>
      </c>
    </row>
    <row r="71" spans="2:8" ht="15.75">
      <c r="B71" s="54" t="s">
        <v>68</v>
      </c>
      <c r="C71" s="55"/>
      <c r="D71" s="81"/>
      <c r="E71" s="82"/>
      <c r="F71" s="82"/>
      <c r="G71" s="82"/>
      <c r="H71" s="82"/>
    </row>
    <row r="72" spans="2:8" ht="15.75">
      <c r="B72" s="55" t="s">
        <v>69</v>
      </c>
      <c r="C72" s="82" t="s">
        <v>70</v>
      </c>
      <c r="D72" s="81"/>
      <c r="E72" s="82"/>
      <c r="F72" s="85">
        <v>2600000</v>
      </c>
      <c r="G72" s="91">
        <v>2600000</v>
      </c>
      <c r="H72" s="91">
        <v>2600000</v>
      </c>
    </row>
    <row r="73" spans="2:8" ht="15.75">
      <c r="B73" s="55" t="s">
        <v>71</v>
      </c>
      <c r="C73" s="82" t="s">
        <v>70</v>
      </c>
      <c r="D73" s="81"/>
      <c r="E73" s="82"/>
      <c r="F73" s="85">
        <v>1700000</v>
      </c>
      <c r="G73" s="91">
        <v>1700000</v>
      </c>
      <c r="H73" s="91">
        <v>1700000</v>
      </c>
    </row>
    <row r="74" spans="2:8" ht="15.75">
      <c r="B74" s="88" t="s">
        <v>72</v>
      </c>
      <c r="C74" s="87" t="s">
        <v>73</v>
      </c>
      <c r="D74" s="87"/>
      <c r="E74" s="87"/>
      <c r="F74" s="90">
        <v>120000</v>
      </c>
      <c r="G74" s="90">
        <v>120000</v>
      </c>
      <c r="H74" s="90">
        <v>120000</v>
      </c>
    </row>
    <row r="75" spans="2:8" ht="15.75">
      <c r="B75" s="54" t="s">
        <v>74</v>
      </c>
      <c r="C75" s="55"/>
      <c r="D75" s="82"/>
      <c r="E75" s="82"/>
      <c r="F75" s="82"/>
      <c r="G75" s="82"/>
      <c r="H75" s="82"/>
    </row>
    <row r="76" spans="2:8" ht="15.75">
      <c r="B76" s="54" t="s">
        <v>75</v>
      </c>
      <c r="C76" s="81" t="s">
        <v>27</v>
      </c>
      <c r="D76" s="92">
        <v>65.8</v>
      </c>
      <c r="E76" s="93"/>
      <c r="F76" s="93">
        <v>27.7</v>
      </c>
      <c r="G76" s="93">
        <v>19.899999999999999</v>
      </c>
      <c r="H76" s="93">
        <v>18.2</v>
      </c>
    </row>
    <row r="77" spans="2:8" ht="15.75">
      <c r="B77" s="54" t="s">
        <v>76</v>
      </c>
      <c r="C77" s="46" t="s">
        <v>27</v>
      </c>
      <c r="D77" s="94">
        <v>67.319999999999993</v>
      </c>
      <c r="E77" s="93"/>
      <c r="F77" s="93">
        <v>29.28</v>
      </c>
      <c r="G77" s="93">
        <v>22.44</v>
      </c>
      <c r="H77" s="93">
        <v>15.6</v>
      </c>
    </row>
    <row r="78" spans="2:8" ht="16.5" thickBot="1">
      <c r="B78" s="71" t="s">
        <v>77</v>
      </c>
      <c r="C78" s="68" t="s">
        <v>27</v>
      </c>
      <c r="D78" s="95">
        <v>133.12</v>
      </c>
      <c r="E78" s="95"/>
      <c r="F78" s="95">
        <v>56.980000000000004</v>
      </c>
      <c r="G78" s="95">
        <v>42.34</v>
      </c>
      <c r="H78" s="95">
        <v>33.799999999999997</v>
      </c>
    </row>
    <row r="79" spans="2:8" ht="15.75">
      <c r="B79" s="62" t="s">
        <v>78</v>
      </c>
      <c r="C79" s="55"/>
      <c r="D79" s="55"/>
      <c r="E79" s="55"/>
      <c r="F79" s="55"/>
      <c r="G79" s="55"/>
      <c r="H79" s="55"/>
    </row>
    <row r="80" spans="2:8" ht="15.75">
      <c r="B80" s="76" t="s">
        <v>55</v>
      </c>
      <c r="C80" s="76"/>
      <c r="D80" s="55"/>
      <c r="E80" s="55"/>
      <c r="F80" s="55"/>
      <c r="G80" s="55"/>
      <c r="H80" s="55"/>
    </row>
    <row r="84" spans="2:3" ht="15.75">
      <c r="B84" s="96" t="s">
        <v>21</v>
      </c>
      <c r="C84" s="97"/>
    </row>
    <row r="85" spans="2:3" ht="16.5" thickBot="1">
      <c r="B85" s="311" t="s">
        <v>79</v>
      </c>
      <c r="C85" s="311"/>
    </row>
    <row r="86" spans="2:3" ht="16.5" thickBot="1">
      <c r="B86" s="79" t="s">
        <v>80</v>
      </c>
      <c r="C86" s="98" t="s">
        <v>27</v>
      </c>
    </row>
    <row r="87" spans="2:3" ht="31.5">
      <c r="B87" s="99" t="s">
        <v>81</v>
      </c>
      <c r="C87" s="100"/>
    </row>
    <row r="88" spans="2:3">
      <c r="B88" s="101" t="s">
        <v>82</v>
      </c>
      <c r="C88" s="102">
        <v>2.5</v>
      </c>
    </row>
    <row r="89" spans="2:3">
      <c r="B89" s="101" t="s">
        <v>83</v>
      </c>
      <c r="C89" s="102">
        <v>0.3</v>
      </c>
    </row>
    <row r="90" spans="2:3">
      <c r="B90" s="101" t="s">
        <v>84</v>
      </c>
      <c r="C90" s="102">
        <v>1.2</v>
      </c>
    </row>
    <row r="91" spans="2:3">
      <c r="B91" s="101" t="s">
        <v>85</v>
      </c>
      <c r="C91" s="102">
        <v>0.1</v>
      </c>
    </row>
    <row r="92" spans="2:3">
      <c r="B92" s="101" t="s">
        <v>86</v>
      </c>
      <c r="C92" s="102">
        <v>0.1</v>
      </c>
    </row>
    <row r="93" spans="2:3">
      <c r="B93" s="101" t="s">
        <v>87</v>
      </c>
      <c r="C93" s="102">
        <v>1</v>
      </c>
    </row>
    <row r="94" spans="2:3">
      <c r="B94" s="101" t="s">
        <v>88</v>
      </c>
      <c r="C94" s="102">
        <v>2.5</v>
      </c>
    </row>
    <row r="95" spans="2:3" ht="30">
      <c r="B95" s="101" t="s">
        <v>89</v>
      </c>
      <c r="C95" s="102">
        <v>1.5</v>
      </c>
    </row>
    <row r="96" spans="2:3">
      <c r="B96" s="101" t="s">
        <v>90</v>
      </c>
      <c r="C96" s="102">
        <v>0.5</v>
      </c>
    </row>
    <row r="97" spans="2:3">
      <c r="B97" s="103" t="s">
        <v>91</v>
      </c>
      <c r="C97" s="104">
        <v>1.94</v>
      </c>
    </row>
    <row r="98" spans="2:3" ht="15.75">
      <c r="B98" s="105" t="s">
        <v>92</v>
      </c>
      <c r="C98" s="106">
        <v>11.639999999999999</v>
      </c>
    </row>
    <row r="99" spans="2:3" ht="31.5">
      <c r="B99" s="99" t="s">
        <v>93</v>
      </c>
      <c r="C99" s="100"/>
    </row>
    <row r="100" spans="2:3">
      <c r="B100" s="101" t="s">
        <v>82</v>
      </c>
      <c r="C100" s="102">
        <v>3</v>
      </c>
    </row>
    <row r="101" spans="2:3" ht="30">
      <c r="B101" s="101" t="s">
        <v>89</v>
      </c>
      <c r="C101" s="102">
        <v>1</v>
      </c>
    </row>
    <row r="102" spans="2:3">
      <c r="B102" s="101" t="s">
        <v>88</v>
      </c>
      <c r="C102" s="102">
        <v>2</v>
      </c>
    </row>
    <row r="103" spans="2:3">
      <c r="B103" s="101" t="s">
        <v>94</v>
      </c>
      <c r="C103" s="102">
        <v>6</v>
      </c>
    </row>
    <row r="104" spans="2:3">
      <c r="B104" s="101" t="s">
        <v>87</v>
      </c>
      <c r="C104" s="102">
        <v>0.5</v>
      </c>
    </row>
    <row r="105" spans="2:3">
      <c r="B105" s="101" t="s">
        <v>95</v>
      </c>
      <c r="C105" s="102">
        <v>1</v>
      </c>
    </row>
    <row r="106" spans="2:3">
      <c r="B106" s="101" t="s">
        <v>96</v>
      </c>
      <c r="C106" s="102">
        <v>0.5</v>
      </c>
    </row>
    <row r="107" spans="2:3">
      <c r="B107" s="101" t="s">
        <v>97</v>
      </c>
      <c r="C107" s="102">
        <v>0.5</v>
      </c>
    </row>
    <row r="108" spans="2:3">
      <c r="B108" s="103" t="s">
        <v>91</v>
      </c>
      <c r="C108" s="104">
        <v>2.9000000000000004</v>
      </c>
    </row>
    <row r="109" spans="2:3" ht="15.75">
      <c r="B109" s="105" t="s">
        <v>92</v>
      </c>
      <c r="C109" s="106">
        <v>17.399999999999999</v>
      </c>
    </row>
    <row r="110" spans="2:3" ht="31.5">
      <c r="B110" s="99" t="s">
        <v>98</v>
      </c>
      <c r="C110" s="82"/>
    </row>
    <row r="111" spans="2:3">
      <c r="B111" s="101" t="s">
        <v>82</v>
      </c>
      <c r="C111" s="102">
        <v>0.8</v>
      </c>
    </row>
    <row r="112" spans="2:3">
      <c r="B112" s="101" t="s">
        <v>88</v>
      </c>
      <c r="C112" s="102">
        <v>0.3</v>
      </c>
    </row>
    <row r="113" spans="2:3">
      <c r="B113" s="103" t="s">
        <v>87</v>
      </c>
      <c r="C113" s="104">
        <v>0.5</v>
      </c>
    </row>
    <row r="114" spans="2:3" ht="15.75">
      <c r="B114" s="105" t="s">
        <v>92</v>
      </c>
      <c r="C114" s="106">
        <v>1.6</v>
      </c>
    </row>
    <row r="115" spans="2:3" ht="31.5">
      <c r="B115" s="99" t="s">
        <v>99</v>
      </c>
      <c r="C115" s="107"/>
    </row>
    <row r="116" spans="2:3">
      <c r="B116" s="101" t="s">
        <v>100</v>
      </c>
      <c r="C116" s="102">
        <v>1.8</v>
      </c>
    </row>
    <row r="117" spans="2:3" ht="30">
      <c r="B117" s="101" t="s">
        <v>101</v>
      </c>
      <c r="C117" s="102">
        <v>1.8</v>
      </c>
    </row>
    <row r="118" spans="2:3">
      <c r="B118" s="101" t="s">
        <v>102</v>
      </c>
      <c r="C118" s="102">
        <v>1.8</v>
      </c>
    </row>
    <row r="119" spans="2:3">
      <c r="B119" s="103" t="s">
        <v>103</v>
      </c>
      <c r="C119" s="104">
        <v>1.8</v>
      </c>
    </row>
    <row r="120" spans="2:3" ht="15.75">
      <c r="B120" s="105" t="s">
        <v>92</v>
      </c>
      <c r="C120" s="106">
        <v>7.2</v>
      </c>
    </row>
    <row r="121" spans="2:3" ht="31.5">
      <c r="B121" s="99" t="s">
        <v>104</v>
      </c>
      <c r="C121" s="107"/>
    </row>
    <row r="122" spans="2:3">
      <c r="B122" s="101" t="s">
        <v>105</v>
      </c>
      <c r="C122" s="102">
        <v>0.9</v>
      </c>
    </row>
    <row r="123" spans="2:3" ht="30">
      <c r="B123" s="108" t="s">
        <v>106</v>
      </c>
      <c r="C123" s="109">
        <v>0.9</v>
      </c>
    </row>
    <row r="124" spans="2:3">
      <c r="B124" s="103" t="s">
        <v>107</v>
      </c>
      <c r="C124" s="104">
        <v>0.9</v>
      </c>
    </row>
    <row r="125" spans="2:3" ht="15.75">
      <c r="B125" s="105" t="s">
        <v>92</v>
      </c>
      <c r="C125" s="106">
        <v>2.7</v>
      </c>
    </row>
    <row r="126" spans="2:3" ht="15.75">
      <c r="B126" s="99" t="s">
        <v>108</v>
      </c>
      <c r="C126" s="102"/>
    </row>
    <row r="127" spans="2:3">
      <c r="B127" s="103" t="s">
        <v>109</v>
      </c>
      <c r="C127" s="104">
        <v>5</v>
      </c>
    </row>
    <row r="128" spans="2:3" ht="16.5" thickBot="1">
      <c r="B128" s="110" t="s">
        <v>110</v>
      </c>
      <c r="C128" s="111">
        <v>5</v>
      </c>
    </row>
    <row r="129" spans="2:5" ht="16.5" thickBot="1">
      <c r="B129" s="112" t="s">
        <v>111</v>
      </c>
      <c r="C129" s="113">
        <v>45.540000000000006</v>
      </c>
    </row>
    <row r="130" spans="2:5">
      <c r="B130" s="101" t="s">
        <v>112</v>
      </c>
      <c r="C130" s="114"/>
    </row>
    <row r="131" spans="2:5">
      <c r="B131" s="101" t="s">
        <v>113</v>
      </c>
      <c r="C131" s="114"/>
    </row>
    <row r="132" spans="2:5">
      <c r="B132" s="312" t="s">
        <v>114</v>
      </c>
      <c r="C132" s="312"/>
    </row>
    <row r="133" spans="2:5" ht="16.5">
      <c r="B133" s="101" t="s">
        <v>115</v>
      </c>
      <c r="C133" s="115"/>
    </row>
    <row r="137" spans="2:5" ht="15.75">
      <c r="B137" s="54" t="s">
        <v>21</v>
      </c>
      <c r="C137" s="54"/>
      <c r="D137" s="54"/>
      <c r="E137" s="54"/>
    </row>
    <row r="138" spans="2:5" ht="16.5" thickBot="1">
      <c r="B138" s="56" t="s">
        <v>116</v>
      </c>
      <c r="C138" s="56"/>
      <c r="D138" s="56"/>
      <c r="E138" s="56"/>
    </row>
    <row r="139" spans="2:5">
      <c r="B139" s="331" t="s">
        <v>117</v>
      </c>
      <c r="C139" s="331" t="s">
        <v>58</v>
      </c>
      <c r="D139" s="331" t="s">
        <v>118</v>
      </c>
      <c r="E139" s="334" t="s">
        <v>119</v>
      </c>
    </row>
    <row r="140" spans="2:5" ht="15.75" thickBot="1">
      <c r="B140" s="310"/>
      <c r="C140" s="310"/>
      <c r="D140" s="310"/>
      <c r="E140" s="335"/>
    </row>
    <row r="141" spans="2:5" ht="15.75">
      <c r="B141" s="116" t="s">
        <v>120</v>
      </c>
      <c r="C141" s="117"/>
      <c r="D141" s="117"/>
      <c r="E141" s="117"/>
    </row>
    <row r="142" spans="2:5" ht="15.75">
      <c r="B142" s="118" t="s">
        <v>121</v>
      </c>
      <c r="C142" s="47">
        <v>2</v>
      </c>
      <c r="D142" s="119">
        <v>2000000</v>
      </c>
      <c r="E142" s="120">
        <v>4</v>
      </c>
    </row>
    <row r="143" spans="2:5" ht="15.75">
      <c r="B143" s="118" t="s">
        <v>122</v>
      </c>
      <c r="C143" s="47">
        <v>1</v>
      </c>
      <c r="D143" s="119">
        <v>2100000</v>
      </c>
      <c r="E143" s="120">
        <v>2.1</v>
      </c>
    </row>
    <row r="144" spans="2:5" ht="15.75">
      <c r="B144" s="118" t="s">
        <v>123</v>
      </c>
      <c r="C144" s="47">
        <v>2</v>
      </c>
      <c r="D144" s="119">
        <v>800000</v>
      </c>
      <c r="E144" s="120">
        <v>1.6</v>
      </c>
    </row>
    <row r="145" spans="2:5" ht="15.75">
      <c r="B145" s="118" t="s">
        <v>124</v>
      </c>
      <c r="C145" s="47">
        <v>0</v>
      </c>
      <c r="D145" s="119">
        <v>7500000</v>
      </c>
      <c r="E145" s="120">
        <v>0</v>
      </c>
    </row>
    <row r="146" spans="2:5" ht="15.75">
      <c r="B146" s="118" t="s">
        <v>125</v>
      </c>
      <c r="C146" s="47">
        <v>0</v>
      </c>
      <c r="D146" s="119">
        <v>3700000</v>
      </c>
      <c r="E146" s="120">
        <v>0</v>
      </c>
    </row>
    <row r="147" spans="2:5" ht="15.75">
      <c r="B147" s="118" t="s">
        <v>126</v>
      </c>
      <c r="C147" s="47">
        <v>0</v>
      </c>
      <c r="D147" s="119">
        <v>1300000</v>
      </c>
      <c r="E147" s="120">
        <v>0</v>
      </c>
    </row>
    <row r="148" spans="2:5" ht="15.75">
      <c r="B148" s="118" t="s">
        <v>127</v>
      </c>
      <c r="C148" s="47">
        <v>0</v>
      </c>
      <c r="D148" s="119">
        <v>1900000</v>
      </c>
      <c r="E148" s="120">
        <v>0</v>
      </c>
    </row>
    <row r="149" spans="2:5" ht="15.75">
      <c r="B149" s="118" t="s">
        <v>128</v>
      </c>
      <c r="C149" s="47">
        <v>0</v>
      </c>
      <c r="D149" s="119">
        <v>2800000</v>
      </c>
      <c r="E149" s="120">
        <v>0</v>
      </c>
    </row>
    <row r="150" spans="2:5" ht="15.75">
      <c r="B150" s="118" t="s">
        <v>129</v>
      </c>
      <c r="C150" s="47">
        <v>1</v>
      </c>
      <c r="D150" s="119">
        <v>1400000</v>
      </c>
      <c r="E150" s="120">
        <v>1.4</v>
      </c>
    </row>
    <row r="151" spans="2:5" ht="15.75">
      <c r="B151" s="118" t="s">
        <v>130</v>
      </c>
      <c r="C151" s="47">
        <v>3</v>
      </c>
      <c r="D151" s="119">
        <v>600000</v>
      </c>
      <c r="E151" s="120">
        <v>1.8</v>
      </c>
    </row>
    <row r="152" spans="2:5" ht="15.75">
      <c r="B152" s="118" t="s">
        <v>131</v>
      </c>
      <c r="C152" s="47">
        <v>1</v>
      </c>
      <c r="D152" s="119">
        <v>1200000</v>
      </c>
      <c r="E152" s="120">
        <v>1.2</v>
      </c>
    </row>
    <row r="153" spans="2:5" ht="15.75">
      <c r="B153" s="55" t="s">
        <v>132</v>
      </c>
      <c r="C153" s="47">
        <v>3</v>
      </c>
      <c r="D153" s="119">
        <v>1200000</v>
      </c>
      <c r="E153" s="120">
        <v>3.6</v>
      </c>
    </row>
    <row r="154" spans="2:5" ht="15.75">
      <c r="B154" s="76" t="s">
        <v>133</v>
      </c>
      <c r="C154" s="121">
        <v>3</v>
      </c>
      <c r="D154" s="122">
        <v>800000</v>
      </c>
      <c r="E154" s="119">
        <v>2.4</v>
      </c>
    </row>
    <row r="155" spans="2:5" ht="15.75">
      <c r="B155" s="123" t="s">
        <v>134</v>
      </c>
      <c r="C155" s="123"/>
      <c r="D155" s="124"/>
      <c r="E155" s="124">
        <f>SUM(E142:E154)</f>
        <v>18.099999999999998</v>
      </c>
    </row>
    <row r="156" spans="2:5" ht="15.75">
      <c r="B156" s="125" t="s">
        <v>135</v>
      </c>
      <c r="C156" s="42"/>
      <c r="D156" s="120"/>
      <c r="E156" s="47"/>
    </row>
    <row r="157" spans="2:5" ht="15.75">
      <c r="B157" s="126" t="s">
        <v>136</v>
      </c>
      <c r="C157" s="47">
        <v>1</v>
      </c>
      <c r="D157" s="120">
        <v>192000</v>
      </c>
      <c r="E157" s="120">
        <v>0.192</v>
      </c>
    </row>
    <row r="158" spans="2:5" ht="15.75">
      <c r="B158" s="126" t="s">
        <v>137</v>
      </c>
      <c r="C158" s="47">
        <v>1</v>
      </c>
      <c r="D158" s="120">
        <v>308000</v>
      </c>
      <c r="E158" s="120">
        <v>0.308</v>
      </c>
    </row>
    <row r="159" spans="2:5" ht="15.75">
      <c r="B159" s="126" t="s">
        <v>138</v>
      </c>
      <c r="C159" s="47">
        <v>1</v>
      </c>
      <c r="D159" s="120">
        <v>375000</v>
      </c>
      <c r="E159" s="120">
        <v>0.375</v>
      </c>
    </row>
    <row r="160" spans="2:5" ht="15.75">
      <c r="B160" s="126" t="s">
        <v>139</v>
      </c>
      <c r="C160" s="47">
        <v>1</v>
      </c>
      <c r="D160" s="120">
        <v>128000</v>
      </c>
      <c r="E160" s="120">
        <v>0.128</v>
      </c>
    </row>
    <row r="161" spans="2:5" ht="15.75">
      <c r="B161" s="126" t="s">
        <v>140</v>
      </c>
      <c r="C161" s="47">
        <v>1</v>
      </c>
      <c r="D161" s="120">
        <v>127000</v>
      </c>
      <c r="E161" s="120">
        <v>0.127</v>
      </c>
    </row>
    <row r="162" spans="2:5" ht="15.75">
      <c r="B162" s="126" t="s">
        <v>141</v>
      </c>
      <c r="C162" s="47">
        <v>1</v>
      </c>
      <c r="D162" s="120">
        <v>279000</v>
      </c>
      <c r="E162" s="120">
        <v>0.27900000000000003</v>
      </c>
    </row>
    <row r="163" spans="2:5" ht="15.75">
      <c r="B163" s="126" t="s">
        <v>142</v>
      </c>
      <c r="C163" s="47">
        <v>9</v>
      </c>
      <c r="D163" s="120">
        <v>116000</v>
      </c>
      <c r="E163" s="120">
        <f>+C163*D163/1000000</f>
        <v>1.044</v>
      </c>
    </row>
    <row r="164" spans="2:5" ht="15.75">
      <c r="B164" s="126" t="s">
        <v>143</v>
      </c>
      <c r="C164" s="47">
        <v>4</v>
      </c>
      <c r="D164" s="120">
        <v>109000</v>
      </c>
      <c r="E164" s="120">
        <v>0.436</v>
      </c>
    </row>
    <row r="165" spans="2:5" ht="15.75">
      <c r="B165" s="126" t="s">
        <v>144</v>
      </c>
      <c r="C165" s="47">
        <v>2</v>
      </c>
      <c r="D165" s="120">
        <v>122000</v>
      </c>
      <c r="E165" s="120">
        <v>0.24399999999999999</v>
      </c>
    </row>
    <row r="166" spans="2:5" ht="15.75">
      <c r="B166" s="126" t="s">
        <v>145</v>
      </c>
      <c r="C166" s="47">
        <v>2</v>
      </c>
      <c r="D166" s="120">
        <v>55000</v>
      </c>
      <c r="E166" s="120">
        <v>0.11</v>
      </c>
    </row>
    <row r="167" spans="2:5" ht="15.75">
      <c r="B167" s="126" t="s">
        <v>146</v>
      </c>
      <c r="C167" s="47">
        <v>2</v>
      </c>
      <c r="D167" s="120">
        <v>96000</v>
      </c>
      <c r="E167" s="120">
        <v>0.192</v>
      </c>
    </row>
    <row r="168" spans="2:5" ht="15.75">
      <c r="B168" s="126" t="s">
        <v>147</v>
      </c>
      <c r="C168" s="47">
        <v>3</v>
      </c>
      <c r="D168" s="120">
        <v>45000</v>
      </c>
      <c r="E168" s="120">
        <v>0.13500000000000001</v>
      </c>
    </row>
    <row r="169" spans="2:5" ht="15.75">
      <c r="B169" s="42" t="s">
        <v>148</v>
      </c>
      <c r="C169" s="47">
        <v>4</v>
      </c>
      <c r="D169" s="120">
        <v>25000</v>
      </c>
      <c r="E169" s="120">
        <v>0.1</v>
      </c>
    </row>
    <row r="170" spans="2:5" ht="15.75">
      <c r="B170" s="123" t="s">
        <v>134</v>
      </c>
      <c r="C170" s="123"/>
      <c r="D170" s="127"/>
      <c r="E170" s="124">
        <f>SUM(E157:E169)</f>
        <v>3.6700000000000004</v>
      </c>
    </row>
    <row r="171" spans="2:5" ht="16.5" thickBot="1">
      <c r="B171" s="128" t="s">
        <v>149</v>
      </c>
      <c r="C171" s="51"/>
      <c r="D171" s="51"/>
      <c r="E171" s="129">
        <f>+E170+E155</f>
        <v>21.77</v>
      </c>
    </row>
    <row r="172" spans="2:5" ht="32.25" customHeight="1">
      <c r="B172" s="330" t="s">
        <v>150</v>
      </c>
      <c r="C172" s="330"/>
      <c r="D172" s="330"/>
      <c r="E172" s="330"/>
    </row>
    <row r="176" spans="2:5" ht="15.75">
      <c r="B176" s="130" t="s">
        <v>21</v>
      </c>
      <c r="C176" s="42"/>
      <c r="D176" s="42"/>
    </row>
    <row r="177" spans="2:4" ht="16.5" thickBot="1">
      <c r="B177" s="131" t="s">
        <v>151</v>
      </c>
      <c r="C177" s="132"/>
      <c r="D177" s="132"/>
    </row>
    <row r="178" spans="2:4" ht="63">
      <c r="B178" s="133" t="s">
        <v>152</v>
      </c>
      <c r="C178" s="133" t="s">
        <v>153</v>
      </c>
      <c r="D178" s="133" t="s">
        <v>154</v>
      </c>
    </row>
    <row r="179" spans="2:4" ht="30.75" customHeight="1">
      <c r="B179" s="328" t="s">
        <v>155</v>
      </c>
      <c r="C179" s="134" t="s">
        <v>156</v>
      </c>
      <c r="D179" s="135">
        <v>3</v>
      </c>
    </row>
    <row r="180" spans="2:4" ht="22.5" customHeight="1">
      <c r="B180" s="329"/>
      <c r="C180" s="136" t="s">
        <v>157</v>
      </c>
      <c r="D180" s="137">
        <v>1</v>
      </c>
    </row>
    <row r="181" spans="2:4" ht="15.75" customHeight="1">
      <c r="B181" s="321" t="s">
        <v>158</v>
      </c>
      <c r="C181" s="321"/>
      <c r="D181" s="138">
        <v>4</v>
      </c>
    </row>
    <row r="182" spans="2:4" ht="16.5" customHeight="1" thickBot="1">
      <c r="B182" s="298" t="s">
        <v>159</v>
      </c>
      <c r="C182" s="298"/>
      <c r="D182" s="139">
        <v>4.8</v>
      </c>
    </row>
    <row r="183" spans="2:4">
      <c r="B183" s="322" t="s">
        <v>150</v>
      </c>
      <c r="C183" s="322"/>
      <c r="D183" s="322"/>
    </row>
    <row r="187" spans="2:4" ht="15.75">
      <c r="B187" s="130" t="s">
        <v>21</v>
      </c>
      <c r="C187" s="42"/>
      <c r="D187" s="42"/>
    </row>
    <row r="188" spans="2:4" ht="16.5" thickBot="1">
      <c r="B188" s="131" t="s">
        <v>151</v>
      </c>
      <c r="C188" s="132"/>
      <c r="D188" s="132"/>
    </row>
    <row r="189" spans="2:4" ht="47.25">
      <c r="B189" s="133" t="s">
        <v>160</v>
      </c>
      <c r="C189" s="133" t="s">
        <v>153</v>
      </c>
      <c r="D189" s="133" t="s">
        <v>161</v>
      </c>
    </row>
    <row r="190" spans="2:4" ht="30.75">
      <c r="B190" s="140" t="s">
        <v>162</v>
      </c>
      <c r="C190" s="140" t="s">
        <v>163</v>
      </c>
      <c r="D190" s="141">
        <v>141</v>
      </c>
    </row>
    <row r="191" spans="2:4" ht="15.75">
      <c r="B191" s="136" t="s">
        <v>164</v>
      </c>
      <c r="C191" s="136" t="s">
        <v>157</v>
      </c>
      <c r="D191" s="137">
        <v>18</v>
      </c>
    </row>
    <row r="192" spans="2:4" ht="15.75">
      <c r="B192" s="321" t="s">
        <v>165</v>
      </c>
      <c r="C192" s="321"/>
      <c r="D192" s="138">
        <v>159</v>
      </c>
    </row>
    <row r="193" spans="2:6" ht="16.5" thickBot="1">
      <c r="B193" s="298" t="s">
        <v>159</v>
      </c>
      <c r="C193" s="298"/>
      <c r="D193" s="139">
        <v>12.299999999999999</v>
      </c>
    </row>
    <row r="194" spans="2:6">
      <c r="B194" s="142" t="s">
        <v>114</v>
      </c>
      <c r="C194" s="143"/>
      <c r="D194" s="143"/>
    </row>
    <row r="195" spans="2:6">
      <c r="B195" s="142" t="s">
        <v>115</v>
      </c>
      <c r="C195" s="144"/>
      <c r="D195" s="145"/>
    </row>
    <row r="200" spans="2:6" ht="15.75">
      <c r="B200" s="43" t="s">
        <v>21</v>
      </c>
      <c r="C200" s="43"/>
      <c r="D200" s="43"/>
      <c r="E200" s="43"/>
      <c r="F200" s="43"/>
    </row>
    <row r="201" spans="2:6" ht="16.5" thickBot="1">
      <c r="B201" s="298" t="s">
        <v>166</v>
      </c>
      <c r="C201" s="298"/>
      <c r="D201" s="298"/>
      <c r="E201" s="298"/>
      <c r="F201" s="298"/>
    </row>
    <row r="202" spans="2:6" ht="48" thickBot="1">
      <c r="B202" s="146" t="s">
        <v>167</v>
      </c>
      <c r="C202" s="146" t="s">
        <v>2</v>
      </c>
      <c r="D202" s="146" t="s">
        <v>3</v>
      </c>
      <c r="E202" s="147" t="s">
        <v>168</v>
      </c>
      <c r="F202" s="147" t="s">
        <v>169</v>
      </c>
    </row>
    <row r="203" spans="2:6" ht="15.75">
      <c r="B203" s="148" t="s">
        <v>170</v>
      </c>
      <c r="C203" s="149" t="s">
        <v>171</v>
      </c>
      <c r="D203" s="150">
        <v>5000</v>
      </c>
      <c r="E203" s="151">
        <v>550</v>
      </c>
      <c r="F203" s="152">
        <v>2.75</v>
      </c>
    </row>
    <row r="204" spans="2:6" ht="15.75" customHeight="1">
      <c r="B204" s="153" t="s">
        <v>172</v>
      </c>
      <c r="C204" s="121" t="s">
        <v>173</v>
      </c>
      <c r="D204" s="64">
        <v>2000</v>
      </c>
      <c r="E204" s="119">
        <v>114</v>
      </c>
      <c r="F204" s="66">
        <v>0.22800000000000001</v>
      </c>
    </row>
    <row r="205" spans="2:6" ht="14.25" customHeight="1">
      <c r="B205" s="153" t="s">
        <v>174</v>
      </c>
      <c r="C205" s="121" t="s">
        <v>171</v>
      </c>
      <c r="D205" s="64">
        <v>1200</v>
      </c>
      <c r="E205" s="119">
        <v>350</v>
      </c>
      <c r="F205" s="66">
        <v>0.42</v>
      </c>
    </row>
    <row r="206" spans="2:6" ht="15.75">
      <c r="B206" s="153" t="s">
        <v>175</v>
      </c>
      <c r="C206" s="121" t="s">
        <v>171</v>
      </c>
      <c r="D206" s="64">
        <v>2000</v>
      </c>
      <c r="E206" s="119">
        <v>780</v>
      </c>
      <c r="F206" s="66">
        <v>1.56</v>
      </c>
    </row>
    <row r="207" spans="2:6" ht="15.75">
      <c r="B207" s="153" t="s">
        <v>176</v>
      </c>
      <c r="C207" s="121" t="s">
        <v>7</v>
      </c>
      <c r="D207" s="64">
        <v>1</v>
      </c>
      <c r="E207" s="119">
        <v>817000</v>
      </c>
      <c r="F207" s="66">
        <v>0.81699999999999995</v>
      </c>
    </row>
    <row r="208" spans="2:6" ht="16.5" thickBot="1">
      <c r="B208" s="154" t="s">
        <v>177</v>
      </c>
      <c r="C208" s="155" t="s">
        <v>58</v>
      </c>
      <c r="D208" s="156">
        <v>4</v>
      </c>
      <c r="E208" s="119">
        <v>145000</v>
      </c>
      <c r="F208" s="157">
        <v>0.57999999999999996</v>
      </c>
    </row>
    <row r="209" spans="2:6" ht="16.5" thickBot="1">
      <c r="B209" s="323" t="s">
        <v>178</v>
      </c>
      <c r="C209" s="323"/>
      <c r="D209" s="323"/>
      <c r="E209" s="323"/>
      <c r="F209" s="158">
        <v>6.3550000000000004</v>
      </c>
    </row>
    <row r="210" spans="2:6" ht="15.75">
      <c r="B210" s="297" t="s">
        <v>179</v>
      </c>
      <c r="C210" s="297"/>
      <c r="D210" s="297"/>
      <c r="E210" s="297"/>
      <c r="F210" s="297"/>
    </row>
    <row r="214" spans="2:6" ht="15.75">
      <c r="B214" s="43" t="s">
        <v>21</v>
      </c>
      <c r="C214" s="42"/>
      <c r="D214" s="42"/>
      <c r="E214" s="159"/>
    </row>
    <row r="215" spans="2:6" ht="16.5" thickBot="1">
      <c r="B215" s="160" t="s">
        <v>180</v>
      </c>
      <c r="C215" s="132"/>
      <c r="D215" s="132"/>
      <c r="E215" s="161"/>
    </row>
    <row r="216" spans="2:6" ht="31.5">
      <c r="B216" s="162" t="s">
        <v>181</v>
      </c>
      <c r="C216" s="133" t="s">
        <v>182</v>
      </c>
      <c r="D216" s="133" t="s">
        <v>183</v>
      </c>
      <c r="E216" s="163" t="s">
        <v>184</v>
      </c>
    </row>
    <row r="217" spans="2:6" ht="15.75">
      <c r="B217" s="164" t="s">
        <v>51</v>
      </c>
      <c r="C217" s="121">
        <v>400</v>
      </c>
      <c r="D217" s="165">
        <v>750</v>
      </c>
      <c r="E217" s="166">
        <v>0.3</v>
      </c>
    </row>
    <row r="218" spans="2:6" ht="15.75">
      <c r="B218" s="164" t="s">
        <v>52</v>
      </c>
      <c r="C218" s="121">
        <v>300</v>
      </c>
      <c r="D218" s="165">
        <v>750</v>
      </c>
      <c r="E218" s="166">
        <v>0.22500000000000001</v>
      </c>
    </row>
    <row r="219" spans="2:6" ht="15.75">
      <c r="B219" s="50" t="s">
        <v>185</v>
      </c>
      <c r="C219" s="167">
        <v>300</v>
      </c>
      <c r="D219" s="168">
        <v>750</v>
      </c>
      <c r="E219" s="169">
        <v>0.22500000000000001</v>
      </c>
    </row>
    <row r="220" spans="2:6" ht="16.5" thickBot="1">
      <c r="B220" s="324" t="s">
        <v>37</v>
      </c>
      <c r="C220" s="324"/>
      <c r="D220" s="324"/>
      <c r="E220" s="170">
        <v>0.75</v>
      </c>
    </row>
    <row r="221" spans="2:6" ht="15.75">
      <c r="B221" s="171" t="s">
        <v>114</v>
      </c>
      <c r="C221" s="171"/>
      <c r="D221" s="171"/>
      <c r="E221" s="172"/>
    </row>
    <row r="222" spans="2:6" ht="15.75">
      <c r="B222" s="173" t="s">
        <v>115</v>
      </c>
      <c r="C222" s="145"/>
      <c r="D222" s="145"/>
      <c r="E222" s="145"/>
    </row>
    <row r="226" spans="2:6" ht="15.75">
      <c r="B226" s="54" t="s">
        <v>186</v>
      </c>
      <c r="C226" s="54"/>
      <c r="D226" s="54"/>
    </row>
    <row r="227" spans="2:6" ht="16.5" thickBot="1">
      <c r="B227" s="325" t="s">
        <v>187</v>
      </c>
      <c r="C227" s="325"/>
      <c r="D227" s="325"/>
    </row>
    <row r="228" spans="2:6" ht="15.75">
      <c r="B228" s="326" t="s">
        <v>188</v>
      </c>
      <c r="C228" s="326"/>
      <c r="D228" s="174" t="s">
        <v>25</v>
      </c>
    </row>
    <row r="229" spans="2:6" ht="15.75">
      <c r="B229" s="327"/>
      <c r="C229" s="327"/>
      <c r="D229" s="46" t="s">
        <v>27</v>
      </c>
    </row>
    <row r="230" spans="2:6" ht="15.75">
      <c r="B230" s="76" t="s">
        <v>189</v>
      </c>
      <c r="C230" s="125"/>
      <c r="D230" s="175">
        <v>3.0162543919793894</v>
      </c>
    </row>
    <row r="231" spans="2:6" ht="15.75">
      <c r="B231" s="76" t="s">
        <v>190</v>
      </c>
      <c r="C231" s="76"/>
      <c r="D231" s="175">
        <v>4.8495016585094008</v>
      </c>
    </row>
    <row r="232" spans="2:6" ht="15.75">
      <c r="B232" s="76" t="s">
        <v>191</v>
      </c>
      <c r="C232" s="76"/>
      <c r="D232" s="175">
        <v>4.1374936570649563</v>
      </c>
    </row>
    <row r="233" spans="2:6" ht="15.75">
      <c r="B233" s="76" t="s">
        <v>192</v>
      </c>
      <c r="C233" s="76"/>
      <c r="D233" s="175">
        <v>0.30436958970253197</v>
      </c>
    </row>
    <row r="234" spans="2:6" ht="15.75">
      <c r="B234" s="88" t="s">
        <v>193</v>
      </c>
      <c r="C234" s="88"/>
      <c r="D234" s="175">
        <v>2.1556723187949989</v>
      </c>
    </row>
    <row r="235" spans="2:6" ht="16.5" thickBot="1">
      <c r="B235" s="176" t="s">
        <v>194</v>
      </c>
      <c r="C235" s="176"/>
      <c r="D235" s="95">
        <v>14.463291616051276</v>
      </c>
      <c r="F235">
        <v>14.463291616051276</v>
      </c>
    </row>
    <row r="236" spans="2:6" ht="15.75">
      <c r="B236" s="76" t="s">
        <v>55</v>
      </c>
      <c r="C236" s="76"/>
      <c r="D236" s="76"/>
    </row>
    <row r="239" spans="2:6">
      <c r="D239" s="177"/>
    </row>
    <row r="240" spans="2:6">
      <c r="D240" s="178">
        <v>1460.0297408427721</v>
      </c>
      <c r="E240" s="178"/>
    </row>
    <row r="241" spans="1:10">
      <c r="D241" s="178">
        <v>1459.4917408427723</v>
      </c>
      <c r="E241" s="178">
        <v>-0.53799999999978354</v>
      </c>
    </row>
    <row r="244" spans="1:10">
      <c r="C244" s="179">
        <v>1</v>
      </c>
      <c r="D244" s="179">
        <v>0.5</v>
      </c>
      <c r="E244" s="179">
        <v>0.5</v>
      </c>
    </row>
    <row r="245" spans="1:10">
      <c r="C245" s="179">
        <v>1</v>
      </c>
      <c r="D245" s="179"/>
      <c r="E245" s="179">
        <v>0.33333333333333337</v>
      </c>
      <c r="F245" s="179">
        <v>0.33333333333333337</v>
      </c>
      <c r="G245" s="179">
        <v>0.33333333333333337</v>
      </c>
    </row>
    <row r="246" spans="1:10">
      <c r="C246" s="179">
        <v>1</v>
      </c>
      <c r="D246" s="179"/>
      <c r="E246" s="179">
        <v>0.4</v>
      </c>
      <c r="F246" s="179">
        <v>0.4</v>
      </c>
      <c r="G246" s="179">
        <v>0.2</v>
      </c>
    </row>
    <row r="247" spans="1:10">
      <c r="C247" s="179">
        <v>1</v>
      </c>
      <c r="D247" s="179"/>
      <c r="E247" s="179">
        <v>0.3</v>
      </c>
      <c r="F247" s="179">
        <v>0.3</v>
      </c>
      <c r="G247" s="179">
        <v>0.4</v>
      </c>
    </row>
    <row r="248" spans="1:10" ht="15.75" thickBot="1">
      <c r="C248" s="179">
        <v>1</v>
      </c>
      <c r="D248" s="179">
        <v>0.25</v>
      </c>
      <c r="E248" s="179">
        <v>0.25</v>
      </c>
      <c r="F248" s="179">
        <v>0.25</v>
      </c>
      <c r="G248" s="179">
        <v>0.25</v>
      </c>
    </row>
    <row r="249" spans="1:10" ht="15.75">
      <c r="C249" s="180" t="s">
        <v>25</v>
      </c>
      <c r="D249" s="181">
        <v>2011</v>
      </c>
      <c r="E249" s="181">
        <v>2012</v>
      </c>
      <c r="F249" s="181">
        <v>2013</v>
      </c>
      <c r="G249" s="181">
        <v>2014</v>
      </c>
    </row>
    <row r="250" spans="1:10" ht="16.5" thickBot="1">
      <c r="C250" s="182" t="s">
        <v>27</v>
      </c>
      <c r="D250" s="182"/>
      <c r="E250" s="182"/>
      <c r="F250" s="182"/>
      <c r="G250" s="182"/>
    </row>
    <row r="251" spans="1:10" ht="15.75">
      <c r="C251" s="183"/>
      <c r="D251" s="41"/>
      <c r="E251" s="41"/>
      <c r="F251" s="41"/>
      <c r="G251" s="41"/>
    </row>
    <row r="252" spans="1:10" ht="15.75">
      <c r="A252" s="184" t="s">
        <v>195</v>
      </c>
      <c r="B252" s="41" t="s">
        <v>196</v>
      </c>
      <c r="C252" s="185">
        <v>45.540000000000006</v>
      </c>
      <c r="D252" s="185"/>
      <c r="E252" s="185">
        <v>15.180000000000003</v>
      </c>
      <c r="F252" s="185">
        <v>15.180000000000003</v>
      </c>
      <c r="G252" s="185">
        <v>15.180000000000003</v>
      </c>
      <c r="H252" s="185"/>
      <c r="I252" s="185"/>
      <c r="J252" s="185">
        <v>45.540000000000006</v>
      </c>
    </row>
    <row r="253" spans="1:10" ht="15.75">
      <c r="A253" s="184" t="s">
        <v>197</v>
      </c>
      <c r="B253" s="41" t="s">
        <v>198</v>
      </c>
      <c r="C253" s="185">
        <v>7.1050000000000004</v>
      </c>
      <c r="D253" s="185"/>
      <c r="E253" s="185">
        <v>2.1315</v>
      </c>
      <c r="F253" s="185">
        <v>2.1315</v>
      </c>
      <c r="G253" s="185">
        <v>2.8420000000000005</v>
      </c>
      <c r="H253" s="185"/>
      <c r="I253" s="185"/>
      <c r="J253" s="185">
        <v>7.1050000000000004</v>
      </c>
    </row>
    <row r="254" spans="1:10" ht="15.75">
      <c r="B254" s="41" t="s">
        <v>199</v>
      </c>
      <c r="C254" s="185">
        <v>52.64500000000001</v>
      </c>
      <c r="D254" s="185">
        <v>0</v>
      </c>
      <c r="E254" s="185">
        <v>17.311500000000002</v>
      </c>
      <c r="F254" s="185">
        <v>17.311500000000002</v>
      </c>
      <c r="G254" s="185">
        <v>18.022000000000006</v>
      </c>
      <c r="H254" s="185"/>
      <c r="I254" s="185"/>
      <c r="J254" s="185">
        <v>52.64500000000001</v>
      </c>
    </row>
    <row r="255" spans="1:10" ht="15.75">
      <c r="C255" s="41"/>
      <c r="J255" s="186"/>
    </row>
    <row r="256" spans="1:10" ht="15.75">
      <c r="A256" s="184" t="s">
        <v>200</v>
      </c>
      <c r="B256" s="41" t="s">
        <v>201</v>
      </c>
      <c r="C256" s="187">
        <v>4.8</v>
      </c>
      <c r="D256" s="185">
        <v>2.4</v>
      </c>
      <c r="E256" s="185">
        <v>2.4</v>
      </c>
      <c r="F256" s="185"/>
      <c r="G256" s="185"/>
      <c r="J256" s="185">
        <v>4.8</v>
      </c>
    </row>
    <row r="257" spans="1:10" ht="15.75">
      <c r="C257" s="183"/>
      <c r="D257" s="185"/>
      <c r="E257" s="185"/>
      <c r="F257" s="185"/>
      <c r="G257" s="185"/>
      <c r="H257" s="185"/>
      <c r="I257" s="185"/>
      <c r="J257" s="185"/>
    </row>
    <row r="258" spans="1:10" ht="15.75">
      <c r="A258" s="184" t="s">
        <v>202</v>
      </c>
      <c r="B258" s="41" t="s">
        <v>203</v>
      </c>
      <c r="C258" s="187">
        <v>12.299999999999999</v>
      </c>
      <c r="D258" s="185">
        <v>6.1499999999999995</v>
      </c>
      <c r="E258" s="185">
        <v>6.1499999999999995</v>
      </c>
      <c r="F258" s="185"/>
      <c r="G258" s="185"/>
      <c r="H258" s="185"/>
      <c r="I258" s="185"/>
      <c r="J258" s="185">
        <v>12.299999999999999</v>
      </c>
    </row>
    <row r="259" spans="1:10" ht="15.75">
      <c r="C259" s="183"/>
      <c r="D259" s="185"/>
      <c r="E259" s="185"/>
      <c r="F259" s="185"/>
      <c r="G259" s="185"/>
      <c r="H259" s="185"/>
      <c r="I259" s="185"/>
      <c r="J259" s="185"/>
    </row>
    <row r="260" spans="1:10" ht="15.75">
      <c r="A260" s="184" t="s">
        <v>204</v>
      </c>
      <c r="B260" s="41" t="s">
        <v>205</v>
      </c>
      <c r="C260" s="187">
        <v>22.308</v>
      </c>
      <c r="D260" s="185">
        <v>5.577</v>
      </c>
      <c r="E260" s="185">
        <v>5.577</v>
      </c>
      <c r="F260" s="185">
        <v>5.577</v>
      </c>
      <c r="G260" s="185">
        <v>5.577</v>
      </c>
      <c r="H260" s="185"/>
      <c r="I260" s="185"/>
      <c r="J260" s="185">
        <v>22.308</v>
      </c>
    </row>
    <row r="261" spans="1:10" ht="15.75">
      <c r="C261" s="183"/>
      <c r="D261" s="185"/>
      <c r="E261" s="185"/>
      <c r="F261" s="185"/>
      <c r="G261" s="185"/>
      <c r="H261" s="185"/>
      <c r="I261" s="185"/>
      <c r="J261" s="185"/>
    </row>
    <row r="262" spans="1:10" ht="15.75">
      <c r="C262" s="183"/>
      <c r="D262" s="185"/>
      <c r="E262" s="185"/>
      <c r="F262" s="185"/>
      <c r="G262" s="185"/>
      <c r="H262" s="185"/>
      <c r="I262" s="185"/>
      <c r="J262" s="185"/>
    </row>
    <row r="263" spans="1:10" ht="15.75">
      <c r="C263" s="185">
        <v>92.052999999999997</v>
      </c>
      <c r="D263" s="185">
        <v>14.126999999999999</v>
      </c>
      <c r="E263" s="185">
        <v>31.438499999999998</v>
      </c>
      <c r="F263" s="185">
        <v>22.888500000000001</v>
      </c>
      <c r="G263" s="185">
        <v>23.599000000000004</v>
      </c>
      <c r="H263" s="185"/>
      <c r="I263" s="185"/>
      <c r="J263" s="185">
        <v>92.053000000000011</v>
      </c>
    </row>
    <row r="264" spans="1:10" ht="15.75">
      <c r="A264" s="188"/>
      <c r="B264" s="189"/>
      <c r="C264" s="190"/>
      <c r="D264" s="191"/>
    </row>
    <row r="265" spans="1:10" ht="15.75">
      <c r="A265" s="184"/>
      <c r="B265" s="41"/>
      <c r="C265" s="192">
        <v>92.053000000000011</v>
      </c>
      <c r="D265" s="191"/>
    </row>
    <row r="267" spans="1:10" ht="15.75">
      <c r="E267" s="42"/>
      <c r="F267" s="42"/>
    </row>
  </sheetData>
  <mergeCells count="33">
    <mergeCell ref="B36:F36"/>
    <mergeCell ref="C37:C38"/>
    <mergeCell ref="D37:D38"/>
    <mergeCell ref="E37:E38"/>
    <mergeCell ref="B46:F46"/>
    <mergeCell ref="B172:E172"/>
    <mergeCell ref="G52:G53"/>
    <mergeCell ref="H52:K52"/>
    <mergeCell ref="B64:B65"/>
    <mergeCell ref="C64:C65"/>
    <mergeCell ref="D64:D65"/>
    <mergeCell ref="B85:C85"/>
    <mergeCell ref="B52:C53"/>
    <mergeCell ref="D52:D53"/>
    <mergeCell ref="E52:E53"/>
    <mergeCell ref="F52:F53"/>
    <mergeCell ref="B132:C132"/>
    <mergeCell ref="B139:B140"/>
    <mergeCell ref="C139:C140"/>
    <mergeCell ref="D139:D140"/>
    <mergeCell ref="E139:E140"/>
    <mergeCell ref="B228:C229"/>
    <mergeCell ref="B179:B180"/>
    <mergeCell ref="B181:C181"/>
    <mergeCell ref="B182:C182"/>
    <mergeCell ref="B183:D183"/>
    <mergeCell ref="B192:C192"/>
    <mergeCell ref="B193:C193"/>
    <mergeCell ref="B201:F201"/>
    <mergeCell ref="B209:E209"/>
    <mergeCell ref="B210:F210"/>
    <mergeCell ref="B220:D220"/>
    <mergeCell ref="B227:D2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H15"/>
  <sheetViews>
    <sheetView workbookViewId="0">
      <selection activeCell="B5" sqref="B5:F15"/>
    </sheetView>
  </sheetViews>
  <sheetFormatPr defaultRowHeight="15"/>
  <cols>
    <col min="2" max="2" width="30.28515625" customWidth="1"/>
    <col min="3" max="3" width="10.140625" customWidth="1"/>
    <col min="4" max="4" width="15.28515625" customWidth="1"/>
    <col min="5" max="5" width="17.7109375" customWidth="1"/>
    <col min="6" max="6" width="14.85546875" customWidth="1"/>
  </cols>
  <sheetData>
    <row r="3" spans="2:8" ht="15.75">
      <c r="B3" s="244" t="s">
        <v>217</v>
      </c>
      <c r="C3" s="10"/>
      <c r="D3" s="10"/>
      <c r="E3" s="10"/>
      <c r="F3" s="227"/>
    </row>
    <row r="4" spans="2:8" ht="16.5" thickBot="1">
      <c r="B4" s="2"/>
      <c r="C4" s="3"/>
      <c r="D4" s="3"/>
      <c r="E4" s="3"/>
      <c r="F4" s="4"/>
    </row>
    <row r="5" spans="2:8" ht="47.25">
      <c r="B5" s="226" t="s">
        <v>1</v>
      </c>
      <c r="C5" s="226" t="s">
        <v>2</v>
      </c>
      <c r="D5" s="226" t="s">
        <v>3</v>
      </c>
      <c r="E5" s="226" t="s">
        <v>4</v>
      </c>
      <c r="F5" s="226" t="s">
        <v>5</v>
      </c>
    </row>
    <row r="6" spans="2:8" ht="15.75">
      <c r="B6" s="216" t="s">
        <v>214</v>
      </c>
      <c r="C6" s="217" t="s">
        <v>7</v>
      </c>
      <c r="D6" s="228">
        <v>83.6</v>
      </c>
      <c r="E6" s="248">
        <v>1320000</v>
      </c>
      <c r="F6" s="257">
        <v>110.35199999999999</v>
      </c>
    </row>
    <row r="7" spans="2:8" ht="15.75">
      <c r="B7" s="164" t="s">
        <v>8</v>
      </c>
      <c r="C7" s="121" t="s">
        <v>7</v>
      </c>
      <c r="D7" s="229">
        <v>89</v>
      </c>
      <c r="E7" s="64">
        <v>874524.6</v>
      </c>
      <c r="F7" s="66">
        <v>77.832689399999992</v>
      </c>
    </row>
    <row r="8" spans="2:8" ht="15.75">
      <c r="B8" s="50" t="s">
        <v>210</v>
      </c>
      <c r="C8" s="167" t="s">
        <v>10</v>
      </c>
      <c r="D8" s="230">
        <v>4880</v>
      </c>
      <c r="E8" s="250">
        <v>20800</v>
      </c>
      <c r="F8" s="258">
        <v>101.504</v>
      </c>
    </row>
    <row r="9" spans="2:8" ht="16.5" thickBot="1">
      <c r="B9" s="231" t="s">
        <v>208</v>
      </c>
      <c r="C9" s="231" t="s">
        <v>7</v>
      </c>
      <c r="D9" s="232">
        <v>83.6</v>
      </c>
      <c r="E9" s="252">
        <v>3465175.710526316</v>
      </c>
      <c r="F9" s="253">
        <v>289.68868939999999</v>
      </c>
    </row>
    <row r="10" spans="2:8" ht="15.75">
      <c r="B10" s="34" t="s">
        <v>281</v>
      </c>
      <c r="C10" s="223"/>
      <c r="D10" s="224">
        <v>0.05</v>
      </c>
      <c r="E10" s="254"/>
      <c r="F10" s="259">
        <v>14.48443447</v>
      </c>
    </row>
    <row r="11" spans="2:8" ht="15.75">
      <c r="B11" s="33" t="s">
        <v>282</v>
      </c>
      <c r="C11" s="223"/>
      <c r="D11" s="223"/>
      <c r="E11" s="254"/>
      <c r="F11" s="255">
        <v>304.17312386999998</v>
      </c>
      <c r="H11" s="178"/>
    </row>
    <row r="12" spans="2:8" ht="15.75">
      <c r="B12" s="50" t="s">
        <v>211</v>
      </c>
      <c r="C12" s="50"/>
      <c r="D12" s="224">
        <v>0.1</v>
      </c>
      <c r="E12" s="167"/>
      <c r="F12" s="251">
        <v>21.185600000000001</v>
      </c>
    </row>
    <row r="13" spans="2:8" ht="16.5" thickBot="1">
      <c r="B13" s="51" t="s">
        <v>149</v>
      </c>
      <c r="C13" s="225"/>
      <c r="D13" s="225"/>
      <c r="E13" s="256"/>
      <c r="F13" s="253">
        <v>325.35872387000001</v>
      </c>
      <c r="H13" s="178"/>
    </row>
    <row r="14" spans="2:8" ht="15.75">
      <c r="B14" s="42" t="s">
        <v>212</v>
      </c>
      <c r="C14" s="42"/>
      <c r="D14" s="42"/>
      <c r="E14" s="42"/>
      <c r="F14" s="42"/>
    </row>
    <row r="15" spans="2:8" ht="15.75">
      <c r="B15" s="76" t="s">
        <v>213</v>
      </c>
      <c r="C15" s="159"/>
      <c r="D15" s="159"/>
      <c r="E15" s="159"/>
      <c r="F15" s="159"/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H20"/>
  <sheetViews>
    <sheetView workbookViewId="0">
      <selection activeCell="B5" sqref="B5:F15"/>
    </sheetView>
  </sheetViews>
  <sheetFormatPr defaultRowHeight="15"/>
  <cols>
    <col min="2" max="2" width="48.85546875" customWidth="1"/>
    <col min="3" max="3" width="12.140625" customWidth="1"/>
    <col min="4" max="4" width="16.7109375" customWidth="1"/>
    <col min="5" max="5" width="18" customWidth="1"/>
    <col min="6" max="6" width="14.85546875" customWidth="1"/>
  </cols>
  <sheetData>
    <row r="3" spans="2:8" ht="15.75">
      <c r="B3" s="296" t="s">
        <v>209</v>
      </c>
      <c r="C3" s="296"/>
      <c r="D3" s="296"/>
      <c r="E3" s="296"/>
      <c r="F3" s="296"/>
    </row>
    <row r="4" spans="2:8" ht="16.5" thickBot="1">
      <c r="B4" s="2"/>
      <c r="C4" s="3"/>
      <c r="D4" s="3"/>
      <c r="E4" s="3"/>
      <c r="F4" s="4"/>
    </row>
    <row r="5" spans="2:8" ht="47.25">
      <c r="B5" s="240" t="s">
        <v>1</v>
      </c>
      <c r="C5" s="240" t="s">
        <v>2</v>
      </c>
      <c r="D5" s="240" t="s">
        <v>3</v>
      </c>
      <c r="E5" s="240" t="s">
        <v>4</v>
      </c>
      <c r="F5" s="240" t="s">
        <v>5</v>
      </c>
    </row>
    <row r="6" spans="2:8" ht="15.75">
      <c r="B6" s="216" t="s">
        <v>214</v>
      </c>
      <c r="C6" s="217" t="s">
        <v>7</v>
      </c>
      <c r="D6" s="218">
        <v>205</v>
      </c>
      <c r="E6" s="248">
        <v>1320000</v>
      </c>
      <c r="F6" s="249">
        <v>270.60000000000002</v>
      </c>
      <c r="H6" s="178"/>
    </row>
    <row r="7" spans="2:8" ht="15.75">
      <c r="B7" s="164" t="s">
        <v>8</v>
      </c>
      <c r="C7" s="121" t="s">
        <v>7</v>
      </c>
      <c r="D7" s="219">
        <v>217.6</v>
      </c>
      <c r="E7" s="64">
        <v>874524.6</v>
      </c>
      <c r="F7" s="65">
        <v>190.29655295999999</v>
      </c>
    </row>
    <row r="8" spans="2:8" ht="15.75">
      <c r="B8" s="50" t="s">
        <v>210</v>
      </c>
      <c r="C8" s="167" t="s">
        <v>10</v>
      </c>
      <c r="D8" s="220">
        <v>9781</v>
      </c>
      <c r="E8" s="250">
        <v>20800</v>
      </c>
      <c r="F8" s="251">
        <v>203.44479999999999</v>
      </c>
      <c r="H8" s="178"/>
    </row>
    <row r="9" spans="2:8" ht="16.5" thickBot="1">
      <c r="B9" s="51" t="s">
        <v>208</v>
      </c>
      <c r="C9" s="231" t="s">
        <v>7</v>
      </c>
      <c r="D9" s="241">
        <v>205</v>
      </c>
      <c r="E9" s="252">
        <v>3240689.5266341465</v>
      </c>
      <c r="F9" s="253">
        <v>664.34135295999999</v>
      </c>
    </row>
    <row r="10" spans="2:8" ht="15.75">
      <c r="B10" s="242" t="s">
        <v>281</v>
      </c>
      <c r="C10" s="50"/>
      <c r="D10" s="243">
        <v>0.05</v>
      </c>
      <c r="E10" s="167"/>
      <c r="F10" s="251">
        <v>33.217067648000004</v>
      </c>
    </row>
    <row r="11" spans="2:8" ht="15.75">
      <c r="B11" s="33" t="s">
        <v>282</v>
      </c>
      <c r="C11" s="223"/>
      <c r="D11" s="223"/>
      <c r="E11" s="254"/>
      <c r="F11" s="255">
        <v>697.55842060800001</v>
      </c>
      <c r="H11" s="178"/>
    </row>
    <row r="12" spans="2:8" ht="15.75">
      <c r="B12" s="50" t="s">
        <v>211</v>
      </c>
      <c r="C12" s="50"/>
      <c r="D12" s="224">
        <v>0.1</v>
      </c>
      <c r="E12" s="167"/>
      <c r="F12" s="251">
        <v>47.404480000000007</v>
      </c>
    </row>
    <row r="13" spans="2:8" ht="16.5" thickBot="1">
      <c r="B13" s="51" t="s">
        <v>149</v>
      </c>
      <c r="C13" s="225"/>
      <c r="D13" s="225"/>
      <c r="E13" s="256"/>
      <c r="F13" s="253">
        <v>744.96290060800004</v>
      </c>
      <c r="H13" s="178"/>
    </row>
    <row r="14" spans="2:8" ht="15.75">
      <c r="B14" s="42" t="s">
        <v>212</v>
      </c>
      <c r="C14" s="42"/>
      <c r="D14" s="42"/>
      <c r="E14" s="42"/>
      <c r="F14" s="42"/>
    </row>
    <row r="15" spans="2:8" ht="15.75">
      <c r="B15" s="42" t="s">
        <v>213</v>
      </c>
      <c r="C15" s="42"/>
      <c r="D15" s="42"/>
      <c r="E15" s="42"/>
      <c r="F15" s="42"/>
      <c r="G15" s="178"/>
    </row>
    <row r="17" spans="4:5">
      <c r="E17" s="233"/>
    </row>
    <row r="19" spans="4:5">
      <c r="D19" s="177"/>
      <c r="E19" s="177"/>
    </row>
    <row r="20" spans="4:5">
      <c r="D20" s="177"/>
    </row>
  </sheetData>
  <mergeCells count="1">
    <mergeCell ref="B3:F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F14"/>
  <sheetViews>
    <sheetView workbookViewId="0">
      <selection activeCell="B5" sqref="B5:F14"/>
    </sheetView>
  </sheetViews>
  <sheetFormatPr defaultRowHeight="15"/>
  <cols>
    <col min="2" max="2" width="38.42578125" bestFit="1" customWidth="1"/>
    <col min="3" max="3" width="12.85546875" bestFit="1" customWidth="1"/>
    <col min="4" max="4" width="14" bestFit="1" customWidth="1"/>
    <col min="5" max="5" width="16.85546875" bestFit="1" customWidth="1"/>
    <col min="6" max="6" width="15.140625" bestFit="1" customWidth="1"/>
  </cols>
  <sheetData>
    <row r="3" spans="2:6" ht="33" customHeight="1">
      <c r="B3" s="295" t="s">
        <v>218</v>
      </c>
      <c r="C3" s="295"/>
      <c r="D3" s="295"/>
      <c r="E3" s="295"/>
      <c r="F3" s="295"/>
    </row>
    <row r="4" spans="2:6" ht="16.5" thickBot="1">
      <c r="B4" s="298"/>
      <c r="C4" s="298"/>
      <c r="D4" s="298"/>
      <c r="E4" s="298"/>
      <c r="F4" s="298"/>
    </row>
    <row r="5" spans="2:6" ht="15.75">
      <c r="B5" s="43" t="s">
        <v>23</v>
      </c>
      <c r="C5" s="299" t="s">
        <v>2</v>
      </c>
      <c r="D5" s="301" t="s">
        <v>3</v>
      </c>
      <c r="E5" s="303" t="s">
        <v>24</v>
      </c>
      <c r="F5" s="44" t="s">
        <v>25</v>
      </c>
    </row>
    <row r="6" spans="2:6" ht="15.75">
      <c r="B6" s="45" t="s">
        <v>26</v>
      </c>
      <c r="C6" s="300"/>
      <c r="D6" s="302"/>
      <c r="E6" s="300"/>
      <c r="F6" s="46" t="s">
        <v>27</v>
      </c>
    </row>
    <row r="7" spans="2:6" ht="15.75">
      <c r="B7" s="42" t="s">
        <v>219</v>
      </c>
      <c r="C7" s="42" t="s">
        <v>2</v>
      </c>
      <c r="D7" s="47">
        <v>1</v>
      </c>
      <c r="E7" s="246">
        <v>6213978.787878789</v>
      </c>
      <c r="F7" s="49">
        <v>6.2139787878787889</v>
      </c>
    </row>
    <row r="8" spans="2:6" ht="15.75">
      <c r="B8" s="42" t="s">
        <v>220</v>
      </c>
      <c r="C8" s="42"/>
      <c r="D8" s="47"/>
      <c r="E8" s="246"/>
      <c r="F8" s="49"/>
    </row>
    <row r="9" spans="2:6" ht="15.75">
      <c r="B9" s="42" t="s">
        <v>221</v>
      </c>
      <c r="C9" s="42" t="s">
        <v>31</v>
      </c>
      <c r="D9" s="47">
        <v>7</v>
      </c>
      <c r="E9" s="246">
        <v>131515.15151515152</v>
      </c>
      <c r="F9" s="49">
        <v>0.92060606060606065</v>
      </c>
    </row>
    <row r="10" spans="2:6" ht="15.75">
      <c r="B10" s="42" t="s">
        <v>32</v>
      </c>
      <c r="C10" s="42" t="s">
        <v>33</v>
      </c>
      <c r="D10" s="47">
        <v>3</v>
      </c>
      <c r="E10" s="246">
        <v>1733766.2337662338</v>
      </c>
      <c r="F10" s="49">
        <v>5.2012987012987013</v>
      </c>
    </row>
    <row r="11" spans="2:6" ht="15.75">
      <c r="B11" s="42" t="s">
        <v>222</v>
      </c>
      <c r="C11" s="42" t="s">
        <v>2</v>
      </c>
      <c r="D11" s="47">
        <v>1</v>
      </c>
      <c r="E11" s="246">
        <v>477575.75757575757</v>
      </c>
      <c r="F11" s="49">
        <v>0.47757575757575754</v>
      </c>
    </row>
    <row r="12" spans="2:6" ht="15.75">
      <c r="B12" s="50" t="s">
        <v>223</v>
      </c>
      <c r="C12" s="50" t="s">
        <v>36</v>
      </c>
      <c r="D12" s="47">
        <v>26</v>
      </c>
      <c r="E12" s="246">
        <v>136969.69696969699</v>
      </c>
      <c r="F12" s="49">
        <v>3.5612121212121237</v>
      </c>
    </row>
    <row r="13" spans="2:6" ht="16.5" thickBot="1">
      <c r="B13" s="51" t="s">
        <v>37</v>
      </c>
      <c r="C13" s="245"/>
      <c r="D13" s="245"/>
      <c r="E13" s="247"/>
      <c r="F13" s="53">
        <v>16.374671428571432</v>
      </c>
    </row>
    <row r="14" spans="2:6" ht="30.75" customHeight="1">
      <c r="B14" s="297" t="s">
        <v>224</v>
      </c>
      <c r="C14" s="297"/>
      <c r="D14" s="297"/>
      <c r="E14" s="297"/>
      <c r="F14" s="297"/>
    </row>
  </sheetData>
  <mergeCells count="6">
    <mergeCell ref="B14:F14"/>
    <mergeCell ref="B3:F3"/>
    <mergeCell ref="B4:F4"/>
    <mergeCell ref="C5:C6"/>
    <mergeCell ref="D5:D6"/>
    <mergeCell ref="E5:E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K11"/>
  <sheetViews>
    <sheetView workbookViewId="0">
      <selection activeCell="B5" sqref="B5:K11"/>
    </sheetView>
  </sheetViews>
  <sheetFormatPr defaultRowHeight="15"/>
  <cols>
    <col min="2" max="2" width="12.5703125" customWidth="1"/>
    <col min="3" max="3" width="18.28515625" customWidth="1"/>
    <col min="4" max="4" width="13.5703125" customWidth="1"/>
    <col min="5" max="5" width="12.42578125" bestFit="1" customWidth="1"/>
    <col min="6" max="6" width="4.7109375" customWidth="1"/>
    <col min="7" max="7" width="8.28515625" customWidth="1"/>
    <col min="8" max="8" width="8.42578125" customWidth="1"/>
    <col min="9" max="9" width="15" customWidth="1"/>
    <col min="10" max="10" width="11.5703125" customWidth="1"/>
    <col min="11" max="11" width="8.28515625" bestFit="1" customWidth="1"/>
  </cols>
  <sheetData>
    <row r="3" spans="2:11">
      <c r="B3" s="262" t="s">
        <v>206</v>
      </c>
      <c r="C3" s="194"/>
      <c r="D3" s="194"/>
      <c r="E3" s="194"/>
      <c r="F3" s="194"/>
      <c r="G3" s="194"/>
      <c r="H3" s="194"/>
      <c r="I3" s="194"/>
      <c r="J3" s="194"/>
      <c r="K3" s="194"/>
    </row>
    <row r="4" spans="2:11" ht="15.75" thickBot="1">
      <c r="B4" s="195"/>
      <c r="C4" s="196"/>
      <c r="D4" s="196"/>
      <c r="E4" s="196"/>
      <c r="F4" s="196"/>
      <c r="G4" s="196"/>
      <c r="H4" s="196"/>
      <c r="I4" s="196"/>
      <c r="J4" s="197"/>
      <c r="K4" s="196"/>
    </row>
    <row r="5" spans="2:11">
      <c r="B5" s="305" t="s">
        <v>33</v>
      </c>
      <c r="C5" s="305"/>
      <c r="D5" s="305" t="s">
        <v>41</v>
      </c>
      <c r="E5" s="307" t="s">
        <v>225</v>
      </c>
      <c r="F5" s="305" t="s">
        <v>43</v>
      </c>
      <c r="G5" s="305" t="s">
        <v>44</v>
      </c>
      <c r="H5" s="304" t="s">
        <v>45</v>
      </c>
      <c r="I5" s="304"/>
      <c r="J5" s="304"/>
      <c r="K5" s="304"/>
    </row>
    <row r="6" spans="2:11">
      <c r="B6" s="306"/>
      <c r="C6" s="306"/>
      <c r="D6" s="306"/>
      <c r="E6" s="308"/>
      <c r="F6" s="306"/>
      <c r="G6" s="306"/>
      <c r="H6" s="198" t="s">
        <v>46</v>
      </c>
      <c r="I6" s="199" t="s">
        <v>47</v>
      </c>
      <c r="J6" s="198" t="s">
        <v>48</v>
      </c>
      <c r="K6" s="198" t="s">
        <v>49</v>
      </c>
    </row>
    <row r="7" spans="2:11">
      <c r="B7" s="200" t="s">
        <v>226</v>
      </c>
      <c r="C7" s="201" t="s">
        <v>51</v>
      </c>
      <c r="D7" s="202">
        <v>20.146000000000001</v>
      </c>
      <c r="E7" s="203">
        <v>20</v>
      </c>
      <c r="F7" s="203">
        <v>1</v>
      </c>
      <c r="G7" s="203"/>
      <c r="H7" s="204">
        <v>2.0489052273530031</v>
      </c>
      <c r="I7" s="204">
        <v>41.277244710253605</v>
      </c>
      <c r="J7" s="204">
        <v>6.1915867065380406</v>
      </c>
      <c r="K7" s="205">
        <v>47.468831416791645</v>
      </c>
    </row>
    <row r="8" spans="2:11">
      <c r="B8" s="200" t="s">
        <v>226</v>
      </c>
      <c r="C8" s="201" t="s">
        <v>52</v>
      </c>
      <c r="D8" s="202">
        <v>11.670000000000002</v>
      </c>
      <c r="E8" s="203">
        <v>12</v>
      </c>
      <c r="F8" s="203">
        <v>1</v>
      </c>
      <c r="G8" s="203"/>
      <c r="H8" s="204">
        <v>2.0489052273530031</v>
      </c>
      <c r="I8" s="204">
        <v>23.910724003209548</v>
      </c>
      <c r="J8" s="204">
        <v>3.5866086004814322</v>
      </c>
      <c r="K8" s="205">
        <v>27.497332603690982</v>
      </c>
    </row>
    <row r="9" spans="2:11">
      <c r="B9" s="200" t="s">
        <v>226</v>
      </c>
      <c r="C9" s="201" t="s">
        <v>53</v>
      </c>
      <c r="D9" s="202">
        <v>8.6999999999999993</v>
      </c>
      <c r="E9" s="203">
        <v>8</v>
      </c>
      <c r="F9" s="203"/>
      <c r="G9" s="203">
        <v>1</v>
      </c>
      <c r="H9" s="204">
        <v>2.0489052273530031</v>
      </c>
      <c r="I9" s="204">
        <v>17.825475477971125</v>
      </c>
      <c r="J9" s="204">
        <v>2.6738213216956686</v>
      </c>
      <c r="K9" s="205">
        <v>20.499296799666794</v>
      </c>
    </row>
    <row r="10" spans="2:11" ht="15.75" thickBot="1">
      <c r="B10" s="206" t="s">
        <v>54</v>
      </c>
      <c r="C10" s="207"/>
      <c r="D10" s="208">
        <v>40.516000000000005</v>
      </c>
      <c r="E10" s="209">
        <v>40</v>
      </c>
      <c r="F10" s="209">
        <v>2</v>
      </c>
      <c r="G10" s="209">
        <v>1</v>
      </c>
      <c r="H10" s="210"/>
      <c r="I10" s="208">
        <v>83.013444191434274</v>
      </c>
      <c r="J10" s="208">
        <v>12.452016628715143</v>
      </c>
      <c r="K10" s="208">
        <v>95.465460820149417</v>
      </c>
    </row>
    <row r="11" spans="2:11">
      <c r="B11" s="211" t="s">
        <v>213</v>
      </c>
      <c r="C11" s="212"/>
      <c r="D11" s="213"/>
      <c r="E11" s="214"/>
      <c r="F11" s="214"/>
      <c r="G11" s="200"/>
      <c r="H11" s="194"/>
      <c r="I11" s="194"/>
      <c r="J11" s="194"/>
      <c r="K11" s="194"/>
    </row>
  </sheetData>
  <mergeCells count="6">
    <mergeCell ref="H5:K5"/>
    <mergeCell ref="B5:C6"/>
    <mergeCell ref="D5:D6"/>
    <mergeCell ref="E5:E6"/>
    <mergeCell ref="F5:F6"/>
    <mergeCell ref="G5:G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21"/>
  <sheetViews>
    <sheetView workbookViewId="0">
      <selection activeCell="B5" sqref="B5:H21"/>
    </sheetView>
  </sheetViews>
  <sheetFormatPr defaultRowHeight="15"/>
  <cols>
    <col min="2" max="2" width="33.85546875" customWidth="1"/>
    <col min="3" max="3" width="18.140625" bestFit="1" customWidth="1"/>
    <col min="4" max="4" width="9.5703125" bestFit="1" customWidth="1"/>
    <col min="5" max="5" width="6.42578125" bestFit="1" customWidth="1"/>
    <col min="6" max="6" width="11.7109375" customWidth="1"/>
    <col min="7" max="8" width="11.42578125" bestFit="1" customWidth="1"/>
  </cols>
  <sheetData>
    <row r="3" spans="2:8" ht="15.75">
      <c r="B3" s="295" t="s">
        <v>228</v>
      </c>
      <c r="C3" s="295"/>
      <c r="D3" s="295"/>
      <c r="E3" s="295"/>
      <c r="F3" s="295"/>
      <c r="G3" s="295"/>
      <c r="H3" s="295"/>
    </row>
    <row r="4" spans="2:8" ht="16.5" thickBot="1">
      <c r="B4" s="56"/>
      <c r="C4" s="56"/>
      <c r="D4" s="56"/>
      <c r="E4" s="56"/>
      <c r="F4" s="57"/>
      <c r="G4" s="76"/>
      <c r="H4" s="55"/>
    </row>
    <row r="5" spans="2:8" ht="15.75">
      <c r="B5" s="309" t="s">
        <v>57</v>
      </c>
      <c r="C5" s="309" t="s">
        <v>58</v>
      </c>
      <c r="D5" s="309" t="s">
        <v>37</v>
      </c>
      <c r="E5" s="77">
        <v>2010</v>
      </c>
      <c r="F5" s="46">
        <v>2015</v>
      </c>
      <c r="G5" s="237">
        <v>2030</v>
      </c>
      <c r="H5" s="237">
        <v>2045</v>
      </c>
    </row>
    <row r="6" spans="2:8" ht="16.5" thickBot="1">
      <c r="B6" s="310"/>
      <c r="C6" s="310"/>
      <c r="D6" s="310"/>
      <c r="E6" s="238"/>
      <c r="F6" s="80" t="s">
        <v>59</v>
      </c>
      <c r="G6" s="80" t="s">
        <v>60</v>
      </c>
      <c r="H6" s="80" t="s">
        <v>61</v>
      </c>
    </row>
    <row r="7" spans="2:8" ht="15.75">
      <c r="B7" s="54" t="s">
        <v>62</v>
      </c>
      <c r="C7" s="55"/>
      <c r="D7" s="81"/>
      <c r="E7" s="82"/>
      <c r="F7" s="82"/>
      <c r="G7" s="82"/>
      <c r="H7" s="82"/>
    </row>
    <row r="8" spans="2:8" ht="15.75">
      <c r="B8" s="76" t="s">
        <v>63</v>
      </c>
      <c r="C8" s="61" t="s">
        <v>36</v>
      </c>
      <c r="D8" s="83">
        <v>24</v>
      </c>
      <c r="E8" s="84"/>
      <c r="F8" s="84">
        <v>10</v>
      </c>
      <c r="G8" s="85">
        <v>7</v>
      </c>
      <c r="H8" s="85">
        <v>7</v>
      </c>
    </row>
    <row r="9" spans="2:8" ht="15.75">
      <c r="B9" s="55" t="s">
        <v>64</v>
      </c>
      <c r="C9" s="82" t="s">
        <v>36</v>
      </c>
      <c r="D9" s="83">
        <v>2</v>
      </c>
      <c r="E9" s="84"/>
      <c r="F9" s="84">
        <v>1</v>
      </c>
      <c r="G9" s="85">
        <v>1</v>
      </c>
      <c r="H9" s="85">
        <v>0</v>
      </c>
    </row>
    <row r="10" spans="2:8" ht="15.75">
      <c r="B10" s="86" t="s">
        <v>65</v>
      </c>
      <c r="C10" s="87"/>
      <c r="D10" s="46"/>
      <c r="E10" s="87"/>
      <c r="F10" s="87"/>
      <c r="G10" s="87"/>
      <c r="H10" s="87"/>
    </row>
    <row r="11" spans="2:8" ht="15.75">
      <c r="B11" s="88" t="s">
        <v>66</v>
      </c>
      <c r="C11" s="87" t="s">
        <v>67</v>
      </c>
      <c r="D11" s="89">
        <v>561</v>
      </c>
      <c r="E11" s="90"/>
      <c r="F11" s="90">
        <v>244</v>
      </c>
      <c r="G11" s="90">
        <v>187</v>
      </c>
      <c r="H11" s="90">
        <v>130</v>
      </c>
    </row>
    <row r="12" spans="2:8" ht="15.75">
      <c r="B12" s="54" t="s">
        <v>68</v>
      </c>
      <c r="C12" s="55"/>
      <c r="D12" s="81"/>
      <c r="E12" s="82"/>
      <c r="F12" s="82"/>
      <c r="G12" s="82"/>
      <c r="H12" s="82"/>
    </row>
    <row r="13" spans="2:8" ht="15.75">
      <c r="B13" s="55" t="s">
        <v>69</v>
      </c>
      <c r="C13" s="82" t="s">
        <v>70</v>
      </c>
      <c r="D13" s="81"/>
      <c r="E13" s="82"/>
      <c r="F13" s="263">
        <v>2600000</v>
      </c>
      <c r="G13" s="264">
        <v>2600000</v>
      </c>
      <c r="H13" s="264">
        <v>2600000</v>
      </c>
    </row>
    <row r="14" spans="2:8" ht="15.75">
      <c r="B14" s="55" t="s">
        <v>71</v>
      </c>
      <c r="C14" s="82" t="s">
        <v>70</v>
      </c>
      <c r="D14" s="81"/>
      <c r="E14" s="82"/>
      <c r="F14" s="263">
        <v>1700000</v>
      </c>
      <c r="G14" s="264">
        <v>1700000</v>
      </c>
      <c r="H14" s="264">
        <v>1700000</v>
      </c>
    </row>
    <row r="15" spans="2:8" ht="15.75">
      <c r="B15" s="88" t="s">
        <v>72</v>
      </c>
      <c r="C15" s="87" t="s">
        <v>73</v>
      </c>
      <c r="D15" s="87"/>
      <c r="E15" s="87"/>
      <c r="F15" s="265">
        <v>120000</v>
      </c>
      <c r="G15" s="265">
        <v>120000</v>
      </c>
      <c r="H15" s="265">
        <v>120000</v>
      </c>
    </row>
    <row r="16" spans="2:8" ht="15.75">
      <c r="B16" s="54" t="s">
        <v>74</v>
      </c>
      <c r="C16" s="55"/>
      <c r="D16" s="82"/>
      <c r="E16" s="82"/>
      <c r="F16" s="82"/>
      <c r="G16" s="82"/>
      <c r="H16" s="82"/>
    </row>
    <row r="17" spans="2:8" ht="15.75">
      <c r="B17" s="55" t="s">
        <v>75</v>
      </c>
      <c r="C17" s="82" t="s">
        <v>27</v>
      </c>
      <c r="D17" s="266">
        <v>65.8</v>
      </c>
      <c r="E17" s="267"/>
      <c r="F17" s="267">
        <v>27.7</v>
      </c>
      <c r="G17" s="267">
        <v>19.899999999999999</v>
      </c>
      <c r="H17" s="267">
        <v>18.2</v>
      </c>
    </row>
    <row r="18" spans="2:8" ht="15.75">
      <c r="B18" s="55" t="s">
        <v>76</v>
      </c>
      <c r="C18" s="87" t="s">
        <v>27</v>
      </c>
      <c r="D18" s="268">
        <v>67.319999999999993</v>
      </c>
      <c r="E18" s="267"/>
      <c r="F18" s="267">
        <v>29.28</v>
      </c>
      <c r="G18" s="267">
        <v>22.44</v>
      </c>
      <c r="H18" s="267">
        <v>15.6</v>
      </c>
    </row>
    <row r="19" spans="2:8" ht="16.5" thickBot="1">
      <c r="B19" s="71" t="s">
        <v>77</v>
      </c>
      <c r="C19" s="68" t="s">
        <v>27</v>
      </c>
      <c r="D19" s="269">
        <v>133.12</v>
      </c>
      <c r="E19" s="269"/>
      <c r="F19" s="269">
        <v>56.980000000000004</v>
      </c>
      <c r="G19" s="269">
        <v>42.34</v>
      </c>
      <c r="H19" s="269">
        <v>33.799999999999997</v>
      </c>
    </row>
    <row r="20" spans="2:8" ht="15.75">
      <c r="B20" s="62" t="s">
        <v>227</v>
      </c>
      <c r="C20" s="55"/>
      <c r="D20" s="55"/>
      <c r="E20" s="55"/>
      <c r="F20" s="55"/>
      <c r="G20" s="55"/>
      <c r="H20" s="55"/>
    </row>
    <row r="21" spans="2:8" ht="15.75">
      <c r="B21" s="76" t="s">
        <v>213</v>
      </c>
      <c r="C21" s="76"/>
      <c r="D21" s="55"/>
      <c r="E21" s="55"/>
      <c r="F21" s="55"/>
      <c r="G21" s="55"/>
      <c r="H21" s="55"/>
    </row>
  </sheetData>
  <mergeCells count="4">
    <mergeCell ref="B5:B6"/>
    <mergeCell ref="C5:C6"/>
    <mergeCell ref="D5:D6"/>
    <mergeCell ref="B3:H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C52"/>
  <sheetViews>
    <sheetView topLeftCell="A22" zoomScale="85" zoomScaleNormal="85" workbookViewId="0">
      <selection activeCell="B5" sqref="B5:C52"/>
    </sheetView>
  </sheetViews>
  <sheetFormatPr defaultRowHeight="15"/>
  <cols>
    <col min="2" max="2" width="63.7109375" customWidth="1"/>
    <col min="3" max="3" width="12.7109375" customWidth="1"/>
  </cols>
  <sheetData>
    <row r="3" spans="2:3" ht="31.5" customHeight="1">
      <c r="B3" s="313" t="s">
        <v>229</v>
      </c>
      <c r="C3" s="313"/>
    </row>
    <row r="4" spans="2:3" ht="16.5" thickBot="1">
      <c r="B4" s="311"/>
      <c r="C4" s="311"/>
    </row>
    <row r="5" spans="2:3" ht="32.25" thickBot="1">
      <c r="B5" s="238" t="s">
        <v>230</v>
      </c>
      <c r="C5" s="98" t="s">
        <v>27</v>
      </c>
    </row>
    <row r="6" spans="2:3" ht="31.5">
      <c r="B6" s="99" t="s">
        <v>81</v>
      </c>
      <c r="C6" s="100"/>
    </row>
    <row r="7" spans="2:3">
      <c r="B7" s="101" t="s">
        <v>231</v>
      </c>
      <c r="C7" s="270">
        <v>2.5</v>
      </c>
    </row>
    <row r="8" spans="2:3">
      <c r="B8" s="101" t="s">
        <v>83</v>
      </c>
      <c r="C8" s="270">
        <v>0.3</v>
      </c>
    </row>
    <row r="9" spans="2:3">
      <c r="B9" s="101" t="s">
        <v>84</v>
      </c>
      <c r="C9" s="270">
        <v>1.2</v>
      </c>
    </row>
    <row r="10" spans="2:3">
      <c r="B10" s="101" t="s">
        <v>85</v>
      </c>
      <c r="C10" s="270">
        <v>0.1</v>
      </c>
    </row>
    <row r="11" spans="2:3">
      <c r="B11" s="101" t="s">
        <v>86</v>
      </c>
      <c r="C11" s="270">
        <v>0.1</v>
      </c>
    </row>
    <row r="12" spans="2:3">
      <c r="B12" s="101" t="s">
        <v>232</v>
      </c>
      <c r="C12" s="270">
        <v>1</v>
      </c>
    </row>
    <row r="13" spans="2:3">
      <c r="B13" s="101" t="s">
        <v>88</v>
      </c>
      <c r="C13" s="270">
        <v>2.5</v>
      </c>
    </row>
    <row r="14" spans="2:3" ht="15" customHeight="1">
      <c r="B14" s="101" t="s">
        <v>89</v>
      </c>
      <c r="C14" s="270">
        <v>1.5</v>
      </c>
    </row>
    <row r="15" spans="2:3">
      <c r="B15" s="101" t="s">
        <v>90</v>
      </c>
      <c r="C15" s="270">
        <v>0.5</v>
      </c>
    </row>
    <row r="16" spans="2:3">
      <c r="B16" s="103" t="s">
        <v>91</v>
      </c>
      <c r="C16" s="271">
        <v>1.94</v>
      </c>
    </row>
    <row r="17" spans="2:3" ht="15.75">
      <c r="B17" s="105" t="s">
        <v>233</v>
      </c>
      <c r="C17" s="272">
        <v>11.639999999999999</v>
      </c>
    </row>
    <row r="18" spans="2:3" ht="31.5">
      <c r="B18" s="99" t="s">
        <v>93</v>
      </c>
      <c r="C18" s="273"/>
    </row>
    <row r="19" spans="2:3">
      <c r="B19" s="101" t="s">
        <v>231</v>
      </c>
      <c r="C19" s="270">
        <v>3</v>
      </c>
    </row>
    <row r="20" spans="2:3">
      <c r="B20" s="101" t="s">
        <v>89</v>
      </c>
      <c r="C20" s="270">
        <v>1</v>
      </c>
    </row>
    <row r="21" spans="2:3">
      <c r="B21" s="101" t="s">
        <v>88</v>
      </c>
      <c r="C21" s="270">
        <v>2</v>
      </c>
    </row>
    <row r="22" spans="2:3">
      <c r="B22" s="101" t="s">
        <v>94</v>
      </c>
      <c r="C22" s="270">
        <v>6</v>
      </c>
    </row>
    <row r="23" spans="2:3">
      <c r="B23" s="101" t="s">
        <v>87</v>
      </c>
      <c r="C23" s="270">
        <v>0.5</v>
      </c>
    </row>
    <row r="24" spans="2:3">
      <c r="B24" s="101" t="s">
        <v>95</v>
      </c>
      <c r="C24" s="270">
        <v>1</v>
      </c>
    </row>
    <row r="25" spans="2:3">
      <c r="B25" s="279" t="s">
        <v>234</v>
      </c>
      <c r="C25" s="270">
        <v>0.5</v>
      </c>
    </row>
    <row r="26" spans="2:3">
      <c r="B26" s="101" t="s">
        <v>97</v>
      </c>
      <c r="C26" s="270">
        <v>0.5</v>
      </c>
    </row>
    <row r="27" spans="2:3">
      <c r="B27" s="103" t="s">
        <v>91</v>
      </c>
      <c r="C27" s="271">
        <v>2.9000000000000004</v>
      </c>
    </row>
    <row r="28" spans="2:3" ht="15.75">
      <c r="B28" s="105" t="s">
        <v>233</v>
      </c>
      <c r="C28" s="272">
        <v>17.399999999999999</v>
      </c>
    </row>
    <row r="29" spans="2:3" ht="15.75">
      <c r="B29" s="99" t="s">
        <v>98</v>
      </c>
      <c r="C29" s="274"/>
    </row>
    <row r="30" spans="2:3">
      <c r="B30" s="101" t="s">
        <v>231</v>
      </c>
      <c r="C30" s="270">
        <v>0.8</v>
      </c>
    </row>
    <row r="31" spans="2:3">
      <c r="B31" s="101" t="s">
        <v>88</v>
      </c>
      <c r="C31" s="270">
        <v>0.3</v>
      </c>
    </row>
    <row r="32" spans="2:3">
      <c r="B32" s="103" t="s">
        <v>232</v>
      </c>
      <c r="C32" s="271">
        <v>0.5</v>
      </c>
    </row>
    <row r="33" spans="2:3" ht="15.75">
      <c r="B33" s="105" t="s">
        <v>233</v>
      </c>
      <c r="C33" s="272">
        <v>1.6</v>
      </c>
    </row>
    <row r="34" spans="2:3" ht="15.75">
      <c r="B34" s="99" t="s">
        <v>99</v>
      </c>
      <c r="C34" s="275"/>
    </row>
    <row r="35" spans="2:3">
      <c r="B35" s="101" t="s">
        <v>235</v>
      </c>
      <c r="C35" s="270">
        <v>1.8</v>
      </c>
    </row>
    <row r="36" spans="2:3">
      <c r="B36" s="101" t="s">
        <v>101</v>
      </c>
      <c r="C36" s="270">
        <v>1.8</v>
      </c>
    </row>
    <row r="37" spans="2:3">
      <c r="B37" s="101" t="s">
        <v>102</v>
      </c>
      <c r="C37" s="270">
        <v>1.8</v>
      </c>
    </row>
    <row r="38" spans="2:3">
      <c r="B38" s="103" t="s">
        <v>103</v>
      </c>
      <c r="C38" s="271">
        <v>1.8</v>
      </c>
    </row>
    <row r="39" spans="2:3" ht="15.75">
      <c r="B39" s="105" t="s">
        <v>233</v>
      </c>
      <c r="C39" s="272">
        <v>7.2</v>
      </c>
    </row>
    <row r="40" spans="2:3" ht="15.75">
      <c r="B40" s="99" t="s">
        <v>104</v>
      </c>
      <c r="C40" s="275"/>
    </row>
    <row r="41" spans="2:3">
      <c r="B41" s="101" t="s">
        <v>236</v>
      </c>
      <c r="C41" s="270">
        <v>0.9</v>
      </c>
    </row>
    <row r="42" spans="2:3">
      <c r="B42" s="108" t="s">
        <v>106</v>
      </c>
      <c r="C42" s="276">
        <v>0.9</v>
      </c>
    </row>
    <row r="43" spans="2:3">
      <c r="B43" s="103" t="s">
        <v>237</v>
      </c>
      <c r="C43" s="271">
        <v>0.9</v>
      </c>
    </row>
    <row r="44" spans="2:3" ht="15.75">
      <c r="B44" s="105" t="s">
        <v>233</v>
      </c>
      <c r="C44" s="272">
        <v>2.7</v>
      </c>
    </row>
    <row r="45" spans="2:3" ht="15.75">
      <c r="B45" s="99" t="s">
        <v>108</v>
      </c>
      <c r="C45" s="270"/>
    </row>
    <row r="46" spans="2:3">
      <c r="B46" s="103" t="s">
        <v>109</v>
      </c>
      <c r="C46" s="271">
        <v>5</v>
      </c>
    </row>
    <row r="47" spans="2:3" ht="16.5" thickBot="1">
      <c r="B47" s="110" t="s">
        <v>233</v>
      </c>
      <c r="C47" s="277">
        <v>5</v>
      </c>
    </row>
    <row r="48" spans="2:3" ht="16.5" thickBot="1">
      <c r="B48" s="112" t="s">
        <v>111</v>
      </c>
      <c r="C48" s="278">
        <v>45.540000000000006</v>
      </c>
    </row>
    <row r="49" spans="2:3">
      <c r="B49" s="101" t="s">
        <v>238</v>
      </c>
      <c r="C49" s="114"/>
    </row>
    <row r="50" spans="2:3">
      <c r="B50" s="101" t="s">
        <v>239</v>
      </c>
      <c r="C50" s="114"/>
    </row>
    <row r="51" spans="2:3">
      <c r="B51" s="312" t="s">
        <v>240</v>
      </c>
      <c r="C51" s="312"/>
    </row>
    <row r="52" spans="2:3">
      <c r="B52" s="101" t="s">
        <v>241</v>
      </c>
      <c r="C52" s="275"/>
    </row>
  </sheetData>
  <mergeCells count="3">
    <mergeCell ref="B4:C4"/>
    <mergeCell ref="B51:C51"/>
    <mergeCell ref="B3:C3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3:E38"/>
  <sheetViews>
    <sheetView topLeftCell="A25" zoomScale="85" zoomScaleNormal="85" workbookViewId="0">
      <selection activeCell="B44" sqref="B44"/>
    </sheetView>
  </sheetViews>
  <sheetFormatPr defaultRowHeight="15"/>
  <cols>
    <col min="2" max="2" width="61.5703125" customWidth="1"/>
    <col min="3" max="3" width="11.140625" bestFit="1" customWidth="1"/>
    <col min="4" max="4" width="16.42578125" customWidth="1"/>
    <col min="5" max="5" width="13" customWidth="1"/>
  </cols>
  <sheetData>
    <row r="3" spans="2:5" ht="25.5" customHeight="1">
      <c r="B3" s="314" t="s">
        <v>242</v>
      </c>
      <c r="C3" s="314"/>
      <c r="D3" s="314"/>
      <c r="E3" s="314"/>
    </row>
    <row r="4" spans="2:5" ht="16.5" thickBot="1">
      <c r="B4" s="280"/>
      <c r="C4" s="280"/>
      <c r="D4" s="280"/>
      <c r="E4" s="280"/>
    </row>
    <row r="5" spans="2:5">
      <c r="B5" s="315" t="s">
        <v>117</v>
      </c>
      <c r="C5" s="315" t="s">
        <v>58</v>
      </c>
      <c r="D5" s="315" t="s">
        <v>118</v>
      </c>
      <c r="E5" s="317" t="s">
        <v>119</v>
      </c>
    </row>
    <row r="6" spans="2:5" ht="15.75" thickBot="1">
      <c r="B6" s="316"/>
      <c r="C6" s="316"/>
      <c r="D6" s="316"/>
      <c r="E6" s="318"/>
    </row>
    <row r="7" spans="2:5" ht="15.75">
      <c r="B7" s="96" t="s">
        <v>120</v>
      </c>
      <c r="C7" s="44"/>
      <c r="D7" s="44"/>
      <c r="E7" s="44"/>
    </row>
    <row r="8" spans="2:5" ht="15.75">
      <c r="B8" s="118" t="s">
        <v>243</v>
      </c>
      <c r="C8" s="47">
        <v>2</v>
      </c>
      <c r="D8" s="281">
        <v>2000000</v>
      </c>
      <c r="E8" s="120">
        <v>4</v>
      </c>
    </row>
    <row r="9" spans="2:5" ht="15.75">
      <c r="B9" s="118" t="s">
        <v>244</v>
      </c>
      <c r="C9" s="47">
        <v>1</v>
      </c>
      <c r="D9" s="281">
        <v>2100000</v>
      </c>
      <c r="E9" s="120">
        <v>2.1</v>
      </c>
    </row>
    <row r="10" spans="2:5" ht="15.75">
      <c r="B10" s="118" t="s">
        <v>245</v>
      </c>
      <c r="C10" s="47">
        <v>2</v>
      </c>
      <c r="D10" s="281">
        <v>800000</v>
      </c>
      <c r="E10" s="120">
        <v>1.6</v>
      </c>
    </row>
    <row r="11" spans="2:5" ht="15.75">
      <c r="B11" s="118" t="s">
        <v>246</v>
      </c>
      <c r="C11" s="47">
        <v>0</v>
      </c>
      <c r="D11" s="281">
        <v>7500000</v>
      </c>
      <c r="E11" s="120">
        <v>0</v>
      </c>
    </row>
    <row r="12" spans="2:5" ht="15.75">
      <c r="B12" s="118" t="s">
        <v>247</v>
      </c>
      <c r="C12" s="47">
        <v>0</v>
      </c>
      <c r="D12" s="281">
        <v>3700000</v>
      </c>
      <c r="E12" s="120">
        <v>0</v>
      </c>
    </row>
    <row r="13" spans="2:5" ht="15.75">
      <c r="B13" s="118" t="s">
        <v>248</v>
      </c>
      <c r="C13" s="47">
        <v>0</v>
      </c>
      <c r="D13" s="281">
        <v>1300000</v>
      </c>
      <c r="E13" s="120">
        <v>0</v>
      </c>
    </row>
    <row r="14" spans="2:5" ht="15.75">
      <c r="B14" s="118" t="s">
        <v>249</v>
      </c>
      <c r="C14" s="47">
        <v>0</v>
      </c>
      <c r="D14" s="281">
        <v>1900000</v>
      </c>
      <c r="E14" s="120">
        <v>0</v>
      </c>
    </row>
    <row r="15" spans="2:5" ht="15.75">
      <c r="B15" s="118" t="s">
        <v>250</v>
      </c>
      <c r="C15" s="47">
        <v>0</v>
      </c>
      <c r="D15" s="281">
        <v>2800000</v>
      </c>
      <c r="E15" s="120">
        <v>0</v>
      </c>
    </row>
    <row r="16" spans="2:5" ht="15.75">
      <c r="B16" s="118" t="s">
        <v>129</v>
      </c>
      <c r="C16" s="47">
        <v>1</v>
      </c>
      <c r="D16" s="281">
        <v>1400000</v>
      </c>
      <c r="E16" s="120">
        <v>1.4</v>
      </c>
    </row>
    <row r="17" spans="2:5" ht="15.75">
      <c r="B17" s="118" t="s">
        <v>251</v>
      </c>
      <c r="C17" s="47">
        <v>3</v>
      </c>
      <c r="D17" s="281">
        <v>600000</v>
      </c>
      <c r="E17" s="120">
        <v>1.8</v>
      </c>
    </row>
    <row r="18" spans="2:5" ht="15.75">
      <c r="B18" s="118" t="s">
        <v>252</v>
      </c>
      <c r="C18" s="47">
        <v>1</v>
      </c>
      <c r="D18" s="281">
        <v>1200000</v>
      </c>
      <c r="E18" s="120">
        <v>1.2</v>
      </c>
    </row>
    <row r="19" spans="2:5" ht="15.75">
      <c r="B19" s="282" t="s">
        <v>132</v>
      </c>
      <c r="C19" s="47">
        <v>3</v>
      </c>
      <c r="D19" s="281">
        <v>1200000</v>
      </c>
      <c r="E19" s="120">
        <v>3.6</v>
      </c>
    </row>
    <row r="20" spans="2:5" ht="15.75">
      <c r="B20" s="283" t="s">
        <v>133</v>
      </c>
      <c r="C20" s="121">
        <v>3</v>
      </c>
      <c r="D20" s="284">
        <v>800000</v>
      </c>
      <c r="E20" s="119">
        <v>2.4</v>
      </c>
    </row>
    <row r="21" spans="2:5" ht="15.75">
      <c r="B21" s="285" t="s">
        <v>253</v>
      </c>
      <c r="C21" s="123"/>
      <c r="D21" s="286"/>
      <c r="E21" s="124">
        <v>18.099999999999998</v>
      </c>
    </row>
    <row r="22" spans="2:5" ht="15.75">
      <c r="B22" s="287" t="s">
        <v>135</v>
      </c>
      <c r="C22" s="42"/>
      <c r="D22" s="288"/>
      <c r="E22" s="47"/>
    </row>
    <row r="23" spans="2:5" ht="15.75">
      <c r="B23" s="126" t="s">
        <v>136</v>
      </c>
      <c r="C23" s="47">
        <v>1</v>
      </c>
      <c r="D23" s="288">
        <v>192000</v>
      </c>
      <c r="E23" s="120">
        <v>0.192</v>
      </c>
    </row>
    <row r="24" spans="2:5" ht="15.75">
      <c r="B24" s="126" t="s">
        <v>254</v>
      </c>
      <c r="C24" s="47">
        <v>1</v>
      </c>
      <c r="D24" s="288">
        <v>308000</v>
      </c>
      <c r="E24" s="120">
        <v>0.308</v>
      </c>
    </row>
    <row r="25" spans="2:5" ht="15.75">
      <c r="B25" s="126" t="s">
        <v>255</v>
      </c>
      <c r="C25" s="47">
        <v>1</v>
      </c>
      <c r="D25" s="288">
        <v>375000</v>
      </c>
      <c r="E25" s="120">
        <v>0.375</v>
      </c>
    </row>
    <row r="26" spans="2:5" ht="15.75">
      <c r="B26" s="126" t="s">
        <v>256</v>
      </c>
      <c r="C26" s="47">
        <v>1</v>
      </c>
      <c r="D26" s="288">
        <v>128000</v>
      </c>
      <c r="E26" s="120">
        <v>0.128</v>
      </c>
    </row>
    <row r="27" spans="2:5" ht="15.75">
      <c r="B27" s="126" t="s">
        <v>257</v>
      </c>
      <c r="C27" s="47">
        <v>1</v>
      </c>
      <c r="D27" s="288">
        <v>127000</v>
      </c>
      <c r="E27" s="120">
        <v>0.127</v>
      </c>
    </row>
    <row r="28" spans="2:5" ht="15.75">
      <c r="B28" s="126" t="s">
        <v>141</v>
      </c>
      <c r="C28" s="47">
        <v>1</v>
      </c>
      <c r="D28" s="288">
        <v>279000</v>
      </c>
      <c r="E28" s="120">
        <v>0.27900000000000003</v>
      </c>
    </row>
    <row r="29" spans="2:5" ht="15.75">
      <c r="B29" s="126" t="s">
        <v>142</v>
      </c>
      <c r="C29" s="47">
        <v>9</v>
      </c>
      <c r="D29" s="288">
        <v>116000</v>
      </c>
      <c r="E29" s="120">
        <v>1.044</v>
      </c>
    </row>
    <row r="30" spans="2:5" ht="15.75">
      <c r="B30" s="126" t="s">
        <v>258</v>
      </c>
      <c r="C30" s="47">
        <v>4</v>
      </c>
      <c r="D30" s="288">
        <v>109000</v>
      </c>
      <c r="E30" s="120">
        <v>0.436</v>
      </c>
    </row>
    <row r="31" spans="2:5" ht="15.75">
      <c r="B31" s="126" t="s">
        <v>259</v>
      </c>
      <c r="C31" s="47">
        <v>2</v>
      </c>
      <c r="D31" s="288">
        <v>122000</v>
      </c>
      <c r="E31" s="120">
        <v>0.24399999999999999</v>
      </c>
    </row>
    <row r="32" spans="2:5" ht="15.75">
      <c r="B32" s="126" t="s">
        <v>145</v>
      </c>
      <c r="C32" s="47">
        <v>2</v>
      </c>
      <c r="D32" s="288">
        <v>55000</v>
      </c>
      <c r="E32" s="120">
        <v>0.11</v>
      </c>
    </row>
    <row r="33" spans="2:5" ht="15.75">
      <c r="B33" s="126" t="s">
        <v>260</v>
      </c>
      <c r="C33" s="47">
        <v>2</v>
      </c>
      <c r="D33" s="288">
        <v>96000</v>
      </c>
      <c r="E33" s="120">
        <v>0.192</v>
      </c>
    </row>
    <row r="34" spans="2:5" ht="15.75">
      <c r="B34" s="126" t="s">
        <v>261</v>
      </c>
      <c r="C34" s="47">
        <v>3</v>
      </c>
      <c r="D34" s="288">
        <v>45000</v>
      </c>
      <c r="E34" s="120">
        <v>0.13500000000000001</v>
      </c>
    </row>
    <row r="35" spans="2:5" ht="15.75">
      <c r="B35" s="289" t="s">
        <v>262</v>
      </c>
      <c r="C35" s="47">
        <v>4</v>
      </c>
      <c r="D35" s="288">
        <v>25000</v>
      </c>
      <c r="E35" s="120">
        <v>0.1</v>
      </c>
    </row>
    <row r="36" spans="2:5" ht="15.75">
      <c r="B36" s="285" t="s">
        <v>253</v>
      </c>
      <c r="C36" s="123"/>
      <c r="D36" s="127"/>
      <c r="E36" s="124">
        <v>3.6700000000000004</v>
      </c>
    </row>
    <row r="37" spans="2:5" ht="16.5" thickBot="1">
      <c r="B37" s="128" t="s">
        <v>149</v>
      </c>
      <c r="C37" s="51"/>
      <c r="D37" s="51"/>
      <c r="E37" s="129">
        <v>21.77</v>
      </c>
    </row>
    <row r="38" spans="2:5" ht="18.75" customHeight="1">
      <c r="B38" s="338" t="s">
        <v>263</v>
      </c>
      <c r="C38" s="338"/>
      <c r="D38" s="338"/>
      <c r="E38" s="338"/>
    </row>
  </sheetData>
  <mergeCells count="6">
    <mergeCell ref="B38:E38"/>
    <mergeCell ref="B3:E3"/>
    <mergeCell ref="B5:B6"/>
    <mergeCell ref="C5:C6"/>
    <mergeCell ref="D5:D6"/>
    <mergeCell ref="E5:E6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D10"/>
  <sheetViews>
    <sheetView workbookViewId="0">
      <selection activeCell="B5" sqref="B5:D10"/>
    </sheetView>
  </sheetViews>
  <sheetFormatPr defaultRowHeight="15"/>
  <cols>
    <col min="2" max="2" width="46.5703125" customWidth="1"/>
    <col min="3" max="3" width="37.28515625" customWidth="1"/>
    <col min="4" max="4" width="20.5703125" customWidth="1"/>
  </cols>
  <sheetData>
    <row r="3" spans="2:4" ht="15.75">
      <c r="B3" s="290" t="s">
        <v>265</v>
      </c>
      <c r="C3" s="42"/>
      <c r="D3" s="42"/>
    </row>
    <row r="4" spans="2:4" ht="16.5" thickBot="1">
      <c r="B4" s="239"/>
      <c r="C4" s="132"/>
      <c r="D4" s="132"/>
    </row>
    <row r="5" spans="2:4" ht="31.5">
      <c r="B5" s="133" t="s">
        <v>152</v>
      </c>
      <c r="C5" s="133" t="s">
        <v>153</v>
      </c>
      <c r="D5" s="133" t="s">
        <v>266</v>
      </c>
    </row>
    <row r="6" spans="2:4" ht="15.75">
      <c r="B6" s="319" t="s">
        <v>264</v>
      </c>
      <c r="C6" s="134" t="s">
        <v>283</v>
      </c>
      <c r="D6" s="135">
        <v>3</v>
      </c>
    </row>
    <row r="7" spans="2:4" ht="15.75">
      <c r="B7" s="320"/>
      <c r="C7" s="136" t="s">
        <v>157</v>
      </c>
      <c r="D7" s="137">
        <v>1</v>
      </c>
    </row>
    <row r="8" spans="2:4" ht="15.75">
      <c r="B8" s="321" t="s">
        <v>158</v>
      </c>
      <c r="C8" s="321"/>
      <c r="D8" s="235">
        <v>4</v>
      </c>
    </row>
    <row r="9" spans="2:4" ht="16.5" thickBot="1">
      <c r="B9" s="298" t="s">
        <v>159</v>
      </c>
      <c r="C9" s="298"/>
      <c r="D9" s="139">
        <v>4.8</v>
      </c>
    </row>
    <row r="10" spans="2:4">
      <c r="B10" s="322" t="s">
        <v>263</v>
      </c>
      <c r="C10" s="322"/>
      <c r="D10" s="322"/>
    </row>
  </sheetData>
  <mergeCells count="4">
    <mergeCell ref="B6:B7"/>
    <mergeCell ref="B8:C8"/>
    <mergeCell ref="B9:C9"/>
    <mergeCell ref="B10:D1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13</vt:i4>
      </vt:variant>
    </vt:vector>
  </HeadingPairs>
  <TitlesOfParts>
    <vt:vector size="27" baseType="lpstr">
      <vt:lpstr>TAB A.3.1.1</vt:lpstr>
      <vt:lpstr>TAB A.3.1.2</vt:lpstr>
      <vt:lpstr>TAB A.3.1.3</vt:lpstr>
      <vt:lpstr>TAB A.3.1.4</vt:lpstr>
      <vt:lpstr>TAB A.3.1.5</vt:lpstr>
      <vt:lpstr>TAB A.3.1.6</vt:lpstr>
      <vt:lpstr>TAB A.3.1.7</vt:lpstr>
      <vt:lpstr>TAB A.3.1.8</vt:lpstr>
      <vt:lpstr>TAB A.3.1.9</vt:lpstr>
      <vt:lpstr>TAB A.3.1.10</vt:lpstr>
      <vt:lpstr>TAB A.3.1.11</vt:lpstr>
      <vt:lpstr>TAB A.3.1.12</vt:lpstr>
      <vt:lpstr>TAB. A.3.1.13</vt:lpstr>
      <vt:lpstr>TRECHO FRON BR ENCARN</vt:lpstr>
      <vt:lpstr>'TAB A.3.1.1'!Area_de_impressao</vt:lpstr>
      <vt:lpstr>'TAB A.3.1.10'!Area_de_impressao</vt:lpstr>
      <vt:lpstr>'TAB A.3.1.11'!Area_de_impressao</vt:lpstr>
      <vt:lpstr>'TAB A.3.1.12'!Area_de_impressao</vt:lpstr>
      <vt:lpstr>'TAB A.3.1.2'!Area_de_impressao</vt:lpstr>
      <vt:lpstr>'TAB A.3.1.3'!Area_de_impressao</vt:lpstr>
      <vt:lpstr>'TAB A.3.1.4'!Area_de_impressao</vt:lpstr>
      <vt:lpstr>'TAB A.3.1.5'!Area_de_impressao</vt:lpstr>
      <vt:lpstr>'TAB A.3.1.6'!Area_de_impressao</vt:lpstr>
      <vt:lpstr>'TAB A.3.1.7'!Area_de_impressao</vt:lpstr>
      <vt:lpstr>'TAB A.3.1.8'!Area_de_impressao</vt:lpstr>
      <vt:lpstr>'TAB A.3.1.9'!Area_de_impressao</vt:lpstr>
      <vt:lpstr>'TAB. A.3.1.13'!Area_de_impressao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2011-05-19T19:24:37Z</cp:lastPrinted>
  <dcterms:created xsi:type="dcterms:W3CDTF">2011-05-03T19:50:25Z</dcterms:created>
  <dcterms:modified xsi:type="dcterms:W3CDTF">2011-08-25T20:22:22Z</dcterms:modified>
</cp:coreProperties>
</file>