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.2.3.1" sheetId="2" r:id="rId1"/>
    <sheet name="TAB A.2.3.2" sheetId="3" r:id="rId2"/>
    <sheet name="TAB A.2.3.3" sheetId="4" r:id="rId3"/>
    <sheet name="TAB A.2.3.4" sheetId="5" r:id="rId4"/>
    <sheet name="TAB A.2.3.5" sheetId="6" r:id="rId5"/>
    <sheet name="TAB A.2.3.6" sheetId="7" r:id="rId6"/>
    <sheet name="TAB A.2.3.7" sheetId="8" r:id="rId7"/>
    <sheet name="TAB A.2.3.8" sheetId="9" r:id="rId8"/>
    <sheet name="TRECHO DRIBAS GUAR" sheetId="1" r:id="rId9"/>
  </sheets>
  <calcPr calcId="125725"/>
</workbook>
</file>

<file path=xl/calcChain.xml><?xml version="1.0" encoding="utf-8"?>
<calcChain xmlns="http://schemas.openxmlformats.org/spreadsheetml/2006/main">
  <c r="F8" i="2"/>
  <c r="F10" s="1"/>
  <c r="F11" s="1"/>
  <c r="F12" s="1"/>
  <c r="E12" s="1"/>
</calcChain>
</file>

<file path=xl/sharedStrings.xml><?xml version="1.0" encoding="utf-8"?>
<sst xmlns="http://schemas.openxmlformats.org/spreadsheetml/2006/main" count="280" uniqueCount="120">
  <si>
    <t>QUADRO XXX</t>
  </si>
  <si>
    <t>INVESTIMENTOS DA VARIANTE IPIRANGA - GUARAPUAVA</t>
  </si>
  <si>
    <t>Discriminação</t>
  </si>
  <si>
    <t>Unidade</t>
  </si>
  <si>
    <t>Quantidade</t>
  </si>
  <si>
    <t>US$/   Unidade</t>
  </si>
  <si>
    <t>US$ Milhões</t>
  </si>
  <si>
    <t>Terraplenagem e drenagem</t>
  </si>
  <si>
    <t>km</t>
  </si>
  <si>
    <t>Obras de arte especiais</t>
  </si>
  <si>
    <t>m</t>
  </si>
  <si>
    <t>Superestrutura</t>
  </si>
  <si>
    <t>Sub-total</t>
  </si>
  <si>
    <t xml:space="preserve">Supervisão da Obra - Previsão de Custo </t>
  </si>
  <si>
    <t>Total Geral</t>
  </si>
  <si>
    <t>TRECHO DESVIO RIBAS - GUARAPUAVA INVESTIMENTOS EM LICENCIAMENTO DE TRENS</t>
  </si>
  <si>
    <t>Licienciamento de Trens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</si>
  <si>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</si>
  <si>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</si>
  <si>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</si>
  <si>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</si>
  <si>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</si>
  <si>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</si>
  <si>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</si>
  <si>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</si>
  <si>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</si>
  <si>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</si>
  <si>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</si>
  <si>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</si>
  <si>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</si>
  <si>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</si>
  <si>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</si>
  <si>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RELAÇÃO DE TEMINAIS DA ALL E FERROESTE NO CORREDOR</t>
  </si>
  <si>
    <t>TRECHO DESVIO RIBAS - GUARAPUAVA</t>
  </si>
  <si>
    <t>Terminais</t>
  </si>
  <si>
    <t>Número de linhas</t>
  </si>
  <si>
    <t>Extensão Linhas (m)</t>
  </si>
  <si>
    <t>Custo   US$/km</t>
  </si>
  <si>
    <t>Custo   US$ Milhões</t>
  </si>
  <si>
    <t>Maior</t>
  </si>
  <si>
    <t>Média</t>
  </si>
  <si>
    <t>Projeto</t>
  </si>
  <si>
    <t>Ampliação Total</t>
  </si>
  <si>
    <t>Guarapuava</t>
  </si>
  <si>
    <t xml:space="preserve">Total </t>
  </si>
  <si>
    <t>Fonte: Enefer Consultoria, Projetos Ltda</t>
  </si>
  <si>
    <t xml:space="preserve">INVESTIMENTOS - PLANO DE VIAS </t>
  </si>
  <si>
    <t xml:space="preserve">TRECHO DESVIO RIBAS - IPIRANGA DO SUL </t>
  </si>
  <si>
    <t>Pátios</t>
  </si>
  <si>
    <t>Desvios Extensões</t>
  </si>
  <si>
    <t>Atual</t>
  </si>
  <si>
    <t>Ampliação</t>
  </si>
  <si>
    <t>Desvio Ribas</t>
  </si>
  <si>
    <t>Uvaranas</t>
  </si>
  <si>
    <t>Periquitos</t>
  </si>
  <si>
    <t>Pinheirinho</t>
  </si>
  <si>
    <t>R. Leitão</t>
  </si>
  <si>
    <t>Ipiranga do Sul</t>
  </si>
  <si>
    <t>Extensão Total</t>
  </si>
  <si>
    <t>Custo de Ampliação (US$ milhões/km)</t>
  </si>
  <si>
    <t>Custo de Ampliação (US$ milhões)</t>
  </si>
  <si>
    <t>Fonte: Enefer, Consultoria e Projetos Ltda</t>
  </si>
  <si>
    <t>TRECHO IPIRANGA DO SUL  - GUARAPUAVA (VARIANTE)</t>
  </si>
  <si>
    <t>Ipiranga</t>
  </si>
  <si>
    <t>INVESTIMENTO EM FROTAS DO TRECHO DESVIO RIBAS - GUARAPUAVA DA ALL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</si>
  <si>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</si>
  <si>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</si>
  <si>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</si>
  <si>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</si>
  <si>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</si>
  <si>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</si>
  <si>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</si>
  <si>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</si>
  <si>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</si>
  <si>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</si>
  <si>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</si>
  <si>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</si>
  <si>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</si>
  <si>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</si>
  <si>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</si>
  <si>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</si>
  <si>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</si>
  <si>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</si>
  <si>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</si>
  <si>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</si>
  <si>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</si>
  <si>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</si>
  <si>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 xml:space="preserve">QUADRO XXX </t>
  </si>
  <si>
    <t>REPOSIÇÃO DE MATERIAIS E SERVIÇOS DA VIA PEMANENTE DO TRECHO DESVIO RIBAS - GUARAPUAVA DA ALL - HORIZONTE 2015 A 2045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</si>
  <si>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</si>
  <si>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</si>
  <si>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</si>
  <si>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</si>
  <si>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</si>
  <si>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</si>
  <si>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REPOSIÇÃO DE FROTAS DO TRECHO DESVIO RIBAS - GUARAPUAVA DA ALL</t>
  </si>
  <si>
    <t>US$  Milhões</t>
  </si>
  <si>
    <t>Locomotivas</t>
  </si>
  <si>
    <t>Vagões</t>
  </si>
  <si>
    <t>Subtotal</t>
  </si>
  <si>
    <t xml:space="preserve">Supervisão da obra - previsão de custo </t>
  </si>
  <si>
    <t>TABELA A.2.3.1 // Investimentos da Variante Ipiranga – Guarapuava</t>
  </si>
  <si>
    <t>Fonte: Enefer - Consultoria, Projetos Ltda.</t>
  </si>
  <si>
    <t>Sistema de controle centralizado</t>
  </si>
  <si>
    <t>Sistema de sinalização</t>
  </si>
  <si>
    <t xml:space="preserve">     Pátio de cruzamento</t>
  </si>
  <si>
    <t>Sistema de telecomunicações</t>
  </si>
  <si>
    <t>Equipamentos de bordo</t>
  </si>
  <si>
    <t>Fonte: Enefer - Consultoria, Projetos Ltda. e VALEC - Engenharia Construções e Ferrovia S.A. - Estudos Operacionais e de Viabilidade Técnica e Econômica da EF-355</t>
  </si>
  <si>
    <t>TABELA A.2.3.2 // Trecho Desvio Ribas - Guarapuava Investimentos em Licenciamento de Trens</t>
  </si>
  <si>
    <t>TABELA A.2.3.3 // Relação de Terminais da ALL e da Ferroeste no Corredor Trecho Desvio Ribas – Guarapuava</t>
  </si>
  <si>
    <t>TABELA A.2.3.4 // Investimentos - Planos de Vias Trecho Desvio Ribas – Ipiranga do Sul</t>
  </si>
  <si>
    <t>TABELA A.2.3.5 // Investimentos – Planos de Vias Trecho Ipiranga do Sul – Guarapuava (Variante)</t>
  </si>
  <si>
    <t>1 (Ipiranga)</t>
  </si>
  <si>
    <t>6 (Guarapuava)</t>
  </si>
  <si>
    <t>TABELA A.2.3.6 // Investimento em Frotas do Trecho Desvio Ribas – Guarapuava da ALL</t>
  </si>
  <si>
    <t>Fonte: Enefer - Consultoria, Projetos Ltda</t>
  </si>
  <si>
    <t>Reposição de trilhos assessórios por ano</t>
  </si>
  <si>
    <t>TABELA A.2.3.7 // Reposição de Materiais e Serviços da Via Permanente do Trecho Desvio Ribas – Guarapuava da ALL – Horizonte 2015 a 2045</t>
  </si>
  <si>
    <t>TABELA A.2.3.8 // Reposição de Frotas do Trecho Desvio Ribas – Guarapuava da ALL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</si>
</sst>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"/>
    <numFmt numFmtId="167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theme="6" tint="-0.249977111117893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5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horizontal="center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vertic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4" xfId="0" applyFill="1" applyBorder="1"/>
    <xf numFmtId="10" fontId="3" fillId="2" borderId="4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vertical="center"/>
    </xf>
    <xf numFmtId="0" fontId="1" fillId="2" borderId="1" xfId="0" applyFont="1" applyFill="1" applyBorder="1"/>
    <xf numFmtId="165" fontId="2" fillId="2" borderId="1" xfId="0" applyNumberFormat="1" applyFont="1" applyFill="1" applyBorder="1" applyAlignment="1">
      <alignment vertical="center"/>
    </xf>
    <xf numFmtId="0" fontId="0" fillId="2" borderId="0" xfId="0" applyFill="1"/>
    <xf numFmtId="0" fontId="5" fillId="2" borderId="0" xfId="0" applyFont="1" applyFill="1" applyBorder="1" applyAlignment="1">
      <alignment horizontal="center"/>
    </xf>
    <xf numFmtId="0" fontId="2" fillId="2" borderId="3" xfId="0" applyFont="1" applyFill="1" applyBorder="1"/>
    <xf numFmtId="0" fontId="5" fillId="2" borderId="3" xfId="0" applyFont="1" applyFill="1" applyBorder="1" applyAlignment="1">
      <alignment horizontal="center"/>
    </xf>
    <xf numFmtId="165" fontId="3" fillId="2" borderId="0" xfId="0" applyNumberFormat="1" applyFont="1" applyFill="1" applyAlignment="1">
      <alignment horizontal="center"/>
    </xf>
    <xf numFmtId="0" fontId="2" fillId="2" borderId="5" xfId="0" applyFont="1" applyFill="1" applyBorder="1"/>
    <xf numFmtId="0" fontId="1" fillId="2" borderId="5" xfId="0" applyFont="1" applyFill="1" applyBorder="1"/>
    <xf numFmtId="164" fontId="2" fillId="2" borderId="5" xfId="0" applyNumberFormat="1" applyFont="1" applyFill="1" applyBorder="1" applyAlignment="1">
      <alignment horizontal="center"/>
    </xf>
    <xf numFmtId="0" fontId="2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2" borderId="1" xfId="0" applyFont="1" applyFill="1" applyBorder="1"/>
    <xf numFmtId="0" fontId="0" fillId="2" borderId="1" xfId="0" applyFill="1" applyBorder="1"/>
    <xf numFmtId="0" fontId="3" fillId="2" borderId="0" xfId="0" applyFont="1" applyFill="1" applyBorder="1" applyAlignment="1">
      <alignment horizontal="left"/>
    </xf>
    <xf numFmtId="167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0" fontId="5" fillId="2" borderId="5" xfId="0" applyFont="1" applyFill="1" applyBorder="1"/>
    <xf numFmtId="0" fontId="6" fillId="2" borderId="5" xfId="0" applyFont="1" applyFill="1" applyBorder="1"/>
    <xf numFmtId="165" fontId="2" fillId="2" borderId="5" xfId="0" applyNumberFormat="1" applyFont="1" applyFill="1" applyBorder="1"/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2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" fontId="6" fillId="2" borderId="0" xfId="0" applyNumberFormat="1" applyFont="1" applyFill="1" applyBorder="1"/>
    <xf numFmtId="4" fontId="6" fillId="2" borderId="3" xfId="0" applyNumberFormat="1" applyFont="1" applyFill="1" applyBorder="1"/>
    <xf numFmtId="0" fontId="2" fillId="2" borderId="0" xfId="0" applyFont="1" applyFill="1" applyBorder="1" applyAlignment="1">
      <alignment horizontal="left"/>
    </xf>
    <xf numFmtId="4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4" fontId="6" fillId="2" borderId="0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2" borderId="1" xfId="0" applyFont="1" applyFill="1" applyBorder="1"/>
    <xf numFmtId="165" fontId="5" fillId="2" borderId="1" xfId="0" applyNumberFormat="1" applyFont="1" applyFill="1" applyBorder="1"/>
    <xf numFmtId="0" fontId="6" fillId="2" borderId="8" xfId="0" applyFont="1" applyFill="1" applyBorder="1"/>
    <xf numFmtId="0" fontId="2" fillId="2" borderId="1" xfId="0" applyFont="1" applyFill="1" applyBorder="1" applyAlignment="1">
      <alignment horizontal="center"/>
    </xf>
    <xf numFmtId="4" fontId="0" fillId="0" borderId="0" xfId="0" applyNumberFormat="1"/>
    <xf numFmtId="0" fontId="5" fillId="2" borderId="0" xfId="0" applyFont="1" applyFill="1" applyAlignment="1">
      <alignment horizontal="center"/>
    </xf>
    <xf numFmtId="4" fontId="6" fillId="2" borderId="0" xfId="0" applyNumberFormat="1" applyFont="1" applyFill="1" applyAlignment="1">
      <alignment horizontal="center"/>
    </xf>
    <xf numFmtId="4" fontId="6" fillId="2" borderId="0" xfId="0" applyNumberFormat="1" applyFont="1" applyFill="1" applyAlignment="1">
      <alignment horizontal="right"/>
    </xf>
    <xf numFmtId="165" fontId="0" fillId="0" borderId="0" xfId="0" applyNumberFormat="1"/>
    <xf numFmtId="0" fontId="2" fillId="2" borderId="2" xfId="0" applyFont="1" applyFill="1" applyBorder="1" applyAlignment="1">
      <alignment horizontal="left"/>
    </xf>
    <xf numFmtId="4" fontId="5" fillId="2" borderId="2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2" borderId="3" xfId="0" applyFont="1" applyFill="1" applyBorder="1"/>
    <xf numFmtId="0" fontId="6" fillId="2" borderId="3" xfId="0" applyFont="1" applyFill="1" applyBorder="1" applyAlignment="1">
      <alignment horizontal="center"/>
    </xf>
    <xf numFmtId="0" fontId="6" fillId="2" borderId="3" xfId="0" applyFont="1" applyFill="1" applyBorder="1"/>
    <xf numFmtId="3" fontId="6" fillId="2" borderId="0" xfId="0" applyNumberFormat="1" applyFont="1" applyFill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165" fontId="6" fillId="2" borderId="0" xfId="0" applyNumberFormat="1" applyFont="1" applyFill="1" applyBorder="1"/>
    <xf numFmtId="165" fontId="5" fillId="2" borderId="5" xfId="0" applyNumberFormat="1" applyFont="1" applyFill="1" applyBorder="1"/>
    <xf numFmtId="165" fontId="5" fillId="2" borderId="0" xfId="0" applyNumberFormat="1" applyFont="1" applyFill="1" applyAlignment="1">
      <alignment horizontal="right"/>
    </xf>
    <xf numFmtId="0" fontId="6" fillId="2" borderId="2" xfId="0" applyFont="1" applyFill="1" applyBorder="1"/>
    <xf numFmtId="3" fontId="3" fillId="2" borderId="0" xfId="0" applyNumberFormat="1" applyFont="1" applyFill="1"/>
    <xf numFmtId="3" fontId="2" fillId="2" borderId="4" xfId="0" applyNumberFormat="1" applyFont="1" applyFill="1" applyBorder="1"/>
    <xf numFmtId="3" fontId="3" fillId="2" borderId="4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3" fontId="3" fillId="2" borderId="0" xfId="0" applyNumberFormat="1" applyFont="1" applyFill="1" applyAlignment="1">
      <alignment horizontal="right"/>
    </xf>
    <xf numFmtId="0" fontId="8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9" fillId="2" borderId="0" xfId="0" applyFont="1" applyFill="1"/>
    <xf numFmtId="164" fontId="3" fillId="2" borderId="0" xfId="0" applyNumberFormat="1" applyFont="1" applyFill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right" vertical="center"/>
    </xf>
    <xf numFmtId="0" fontId="10" fillId="2" borderId="4" xfId="0" applyFont="1" applyFill="1" applyBorder="1"/>
    <xf numFmtId="3" fontId="3" fillId="2" borderId="4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 vertical="center"/>
    </xf>
    <xf numFmtId="0" fontId="11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3" fillId="2" borderId="3" xfId="0" applyFont="1" applyFill="1" applyBorder="1" applyAlignment="1">
      <alignment horizontal="left"/>
    </xf>
    <xf numFmtId="0" fontId="11" fillId="2" borderId="5" xfId="0" applyFont="1" applyFill="1" applyBorder="1"/>
    <xf numFmtId="164" fontId="2" fillId="2" borderId="5" xfId="0" applyNumberFormat="1" applyFont="1" applyFill="1" applyBorder="1" applyAlignment="1">
      <alignment horizontal="right"/>
    </xf>
    <xf numFmtId="0" fontId="10" fillId="2" borderId="1" xfId="0" applyFont="1" applyFill="1" applyBorder="1"/>
    <xf numFmtId="164" fontId="3" fillId="2" borderId="0" xfId="0" applyNumberFormat="1" applyFont="1" applyFill="1" applyBorder="1" applyAlignment="1">
      <alignment horizontal="right"/>
    </xf>
    <xf numFmtId="165" fontId="6" fillId="2" borderId="0" xfId="0" applyNumberFormat="1" applyFont="1" applyFill="1" applyAlignment="1">
      <alignment horizontal="right"/>
    </xf>
    <xf numFmtId="3" fontId="6" fillId="2" borderId="0" xfId="0" applyNumberFormat="1" applyFont="1" applyFill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165" fontId="6" fillId="2" borderId="0" xfId="0" applyNumberFormat="1" applyFont="1" applyFill="1" applyBorder="1" applyAlignment="1">
      <alignment horizontal="right"/>
    </xf>
    <xf numFmtId="165" fontId="6" fillId="2" borderId="3" xfId="0" applyNumberFormat="1" applyFont="1" applyFill="1" applyBorder="1" applyAlignment="1">
      <alignment horizontal="right"/>
    </xf>
    <xf numFmtId="165" fontId="5" fillId="2" borderId="5" xfId="0" applyNumberFormat="1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left"/>
    </xf>
    <xf numFmtId="165" fontId="6" fillId="2" borderId="0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0" fontId="2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165" fontId="6" fillId="2" borderId="0" xfId="0" applyNumberFormat="1" applyFont="1" applyFill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3"/>
  <sheetViews>
    <sheetView tabSelected="1" workbookViewId="0">
      <selection activeCell="B2" sqref="B2"/>
    </sheetView>
  </sheetViews>
  <sheetFormatPr defaultRowHeight="15"/>
  <cols>
    <col min="2" max="2" width="38.28515625" customWidth="1"/>
    <col min="3" max="3" width="9.28515625" customWidth="1"/>
    <col min="4" max="4" width="12.42578125" customWidth="1"/>
    <col min="5" max="5" width="12.5703125" customWidth="1"/>
    <col min="6" max="6" width="13.85546875" customWidth="1"/>
  </cols>
  <sheetData>
    <row r="3" spans="2:6" ht="15.75">
      <c r="B3" s="93" t="s">
        <v>101</v>
      </c>
      <c r="C3" s="2"/>
      <c r="D3" s="2"/>
      <c r="E3" s="2"/>
      <c r="F3" s="2"/>
    </row>
    <row r="4" spans="2:6" ht="16.5" thickBot="1">
      <c r="B4" s="3"/>
      <c r="C4" s="4"/>
      <c r="D4" s="4"/>
      <c r="E4" s="4"/>
      <c r="F4" s="4"/>
    </row>
    <row r="5" spans="2:6">
      <c r="B5" s="122" t="s">
        <v>2</v>
      </c>
      <c r="C5" s="122" t="s">
        <v>3</v>
      </c>
      <c r="D5" s="122" t="s">
        <v>4</v>
      </c>
      <c r="E5" s="124" t="s">
        <v>5</v>
      </c>
      <c r="F5" s="124" t="s">
        <v>6</v>
      </c>
    </row>
    <row r="6" spans="2:6">
      <c r="B6" s="123"/>
      <c r="C6" s="123"/>
      <c r="D6" s="123"/>
      <c r="E6" s="125"/>
      <c r="F6" s="125"/>
    </row>
    <row r="7" spans="2:6" ht="15.75">
      <c r="B7" s="2" t="s">
        <v>7</v>
      </c>
      <c r="C7" s="5" t="s">
        <v>8</v>
      </c>
      <c r="D7" s="5">
        <v>110</v>
      </c>
      <c r="E7" s="90">
        <v>1639095</v>
      </c>
      <c r="F7" s="94">
        <v>180.30045000000001</v>
      </c>
    </row>
    <row r="8" spans="2:6" ht="15.75">
      <c r="B8" s="2" t="s">
        <v>9</v>
      </c>
      <c r="C8" s="5" t="s">
        <v>10</v>
      </c>
      <c r="D8" s="7">
        <v>2800</v>
      </c>
      <c r="E8" s="90">
        <v>20800</v>
      </c>
      <c r="F8" s="94">
        <f>D8*E8/1000000</f>
        <v>58.24</v>
      </c>
    </row>
    <row r="9" spans="2:6" ht="15.75">
      <c r="B9" s="8" t="s">
        <v>11</v>
      </c>
      <c r="C9" s="9" t="s">
        <v>8</v>
      </c>
      <c r="D9" s="9">
        <v>117.4</v>
      </c>
      <c r="E9" s="90">
        <v>874524.6</v>
      </c>
      <c r="F9" s="95">
        <v>102.66918804000001</v>
      </c>
    </row>
    <row r="10" spans="2:6" ht="15.75">
      <c r="B10" s="11" t="s">
        <v>99</v>
      </c>
      <c r="C10" s="11"/>
      <c r="D10" s="11"/>
      <c r="E10" s="96"/>
      <c r="F10" s="97">
        <f>SUM(F7:F9)</f>
        <v>341.20963804000002</v>
      </c>
    </row>
    <row r="11" spans="2:6" ht="15.75">
      <c r="B11" s="13" t="s">
        <v>100</v>
      </c>
      <c r="C11" s="98"/>
      <c r="D11" s="15">
        <v>0.05</v>
      </c>
      <c r="E11" s="99"/>
      <c r="F11" s="100">
        <f>F10*D11</f>
        <v>17.060481902000003</v>
      </c>
    </row>
    <row r="12" spans="2:6" ht="16.5" thickBot="1">
      <c r="B12" s="3" t="s">
        <v>14</v>
      </c>
      <c r="C12" s="55" t="s">
        <v>8</v>
      </c>
      <c r="D12" s="101"/>
      <c r="E12" s="102">
        <f>F12*1000000/110</f>
        <v>3257001.0903818184</v>
      </c>
      <c r="F12" s="103">
        <f>F11+F10</f>
        <v>358.27011994200001</v>
      </c>
    </row>
    <row r="13" spans="2:6" ht="15.75">
      <c r="B13" s="104" t="s">
        <v>102</v>
      </c>
      <c r="C13" s="104"/>
      <c r="D13" s="104"/>
      <c r="E13" s="104"/>
      <c r="F13" s="104"/>
    </row>
  </sheetData>
  <mergeCells count="5"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F14"/>
  <sheetViews>
    <sheetView zoomScale="85" zoomScaleNormal="85" workbookViewId="0">
      <selection activeCell="B5" sqref="B5:F14"/>
    </sheetView>
  </sheetViews>
  <sheetFormatPr defaultRowHeight="15"/>
  <cols>
    <col min="2" max="2" width="36.28515625" customWidth="1"/>
    <col min="3" max="3" width="13.42578125" bestFit="1" customWidth="1"/>
    <col min="4" max="4" width="14" customWidth="1"/>
    <col min="5" max="5" width="15.140625" customWidth="1"/>
    <col min="6" max="6" width="15.85546875" customWidth="1"/>
  </cols>
  <sheetData>
    <row r="3" spans="2:6" ht="39" customHeight="1">
      <c r="B3" s="131" t="s">
        <v>109</v>
      </c>
      <c r="C3" s="131"/>
      <c r="D3" s="131"/>
      <c r="E3" s="131"/>
      <c r="F3" s="131"/>
    </row>
    <row r="4" spans="2:6" ht="16.5" thickBot="1">
      <c r="B4" s="3"/>
      <c r="C4" s="3"/>
      <c r="D4" s="3"/>
      <c r="E4" s="3"/>
      <c r="F4" s="4"/>
    </row>
    <row r="5" spans="2:6" ht="15.75">
      <c r="B5" s="1" t="s">
        <v>16</v>
      </c>
      <c r="C5" s="126" t="s">
        <v>3</v>
      </c>
      <c r="D5" s="128" t="s">
        <v>4</v>
      </c>
      <c r="E5" s="129" t="s">
        <v>17</v>
      </c>
      <c r="F5" s="20" t="s">
        <v>18</v>
      </c>
    </row>
    <row r="6" spans="2:6" ht="15.75">
      <c r="B6" s="21" t="s">
        <v>19</v>
      </c>
      <c r="C6" s="127"/>
      <c r="D6" s="123"/>
      <c r="E6" s="125"/>
      <c r="F6" s="22" t="s">
        <v>20</v>
      </c>
    </row>
    <row r="7" spans="2:6" ht="15.75">
      <c r="B7" s="2" t="s">
        <v>103</v>
      </c>
      <c r="C7" s="105" t="s">
        <v>3</v>
      </c>
      <c r="D7" s="5">
        <v>0</v>
      </c>
      <c r="E7" s="106">
        <v>6213978.787878789</v>
      </c>
      <c r="F7" s="107">
        <v>0</v>
      </c>
    </row>
    <row r="8" spans="2:6" ht="15.75">
      <c r="B8" s="2" t="s">
        <v>104</v>
      </c>
      <c r="C8" s="105"/>
      <c r="D8" s="5"/>
      <c r="E8" s="106"/>
      <c r="F8" s="107"/>
    </row>
    <row r="9" spans="2:6" ht="15.75">
      <c r="B9" s="2" t="s">
        <v>105</v>
      </c>
      <c r="C9" s="105" t="s">
        <v>24</v>
      </c>
      <c r="D9" s="5">
        <v>10</v>
      </c>
      <c r="E9" s="106">
        <v>131515.15151515152</v>
      </c>
      <c r="F9" s="107">
        <v>1.3151515151515152</v>
      </c>
    </row>
    <row r="10" spans="2:6" ht="15.75">
      <c r="B10" s="2" t="s">
        <v>25</v>
      </c>
      <c r="C10" s="105" t="s">
        <v>26</v>
      </c>
      <c r="D10" s="5">
        <v>1</v>
      </c>
      <c r="E10" s="106">
        <v>1733766.2337662338</v>
      </c>
      <c r="F10" s="107">
        <v>1.7337662337662338</v>
      </c>
    </row>
    <row r="11" spans="2:6" ht="15.75">
      <c r="B11" s="2" t="s">
        <v>106</v>
      </c>
      <c r="C11" s="105" t="s">
        <v>3</v>
      </c>
      <c r="D11" s="5">
        <v>0</v>
      </c>
      <c r="E11" s="106">
        <v>477575.75757575757</v>
      </c>
      <c r="F11" s="107">
        <v>0</v>
      </c>
    </row>
    <row r="12" spans="2:6" ht="15.75">
      <c r="B12" s="8" t="s">
        <v>107</v>
      </c>
      <c r="C12" s="108" t="s">
        <v>29</v>
      </c>
      <c r="D12" s="5">
        <v>41</v>
      </c>
      <c r="E12" s="106">
        <v>136969.69696969699</v>
      </c>
      <c r="F12" s="107">
        <v>5.6157575757575762</v>
      </c>
    </row>
    <row r="13" spans="2:6" ht="16.5" thickBot="1">
      <c r="B13" s="24" t="s">
        <v>30</v>
      </c>
      <c r="C13" s="109"/>
      <c r="D13" s="109"/>
      <c r="E13" s="109"/>
      <c r="F13" s="110">
        <v>8.6646753246753256</v>
      </c>
    </row>
    <row r="14" spans="2:6" ht="30.75" customHeight="1">
      <c r="B14" s="130" t="s">
        <v>108</v>
      </c>
      <c r="C14" s="130"/>
      <c r="D14" s="130"/>
      <c r="E14" s="130"/>
      <c r="F14" s="130"/>
    </row>
  </sheetData>
  <mergeCells count="5">
    <mergeCell ref="C5:C6"/>
    <mergeCell ref="D5:D6"/>
    <mergeCell ref="E5:E6"/>
    <mergeCell ref="B14:F14"/>
    <mergeCell ref="B3:F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3:J10"/>
  <sheetViews>
    <sheetView zoomScale="85" zoomScaleNormal="85" workbookViewId="0">
      <selection activeCell="B5" sqref="B5:J10"/>
    </sheetView>
  </sheetViews>
  <sheetFormatPr defaultRowHeight="15"/>
  <cols>
    <col min="2" max="2" width="16.28515625" customWidth="1"/>
    <col min="3" max="3" width="12.140625" customWidth="1"/>
    <col min="4" max="4" width="7.28515625" bestFit="1" customWidth="1"/>
    <col min="5" max="5" width="7.7109375" bestFit="1" customWidth="1"/>
    <col min="6" max="6" width="8.28515625" bestFit="1" customWidth="1"/>
    <col min="8" max="8" width="14.28515625" customWidth="1"/>
    <col min="9" max="9" width="12" customWidth="1"/>
    <col min="10" max="10" width="12.5703125" customWidth="1"/>
  </cols>
  <sheetData>
    <row r="3" spans="2:10" ht="33" customHeight="1">
      <c r="B3" s="132" t="s">
        <v>110</v>
      </c>
      <c r="C3" s="132"/>
      <c r="D3" s="132"/>
      <c r="E3" s="132"/>
      <c r="F3" s="132"/>
      <c r="G3" s="132"/>
      <c r="H3" s="132"/>
      <c r="I3" s="132"/>
      <c r="J3" s="132"/>
    </row>
    <row r="4" spans="2:10" ht="16.5" thickBot="1">
      <c r="B4" s="133"/>
      <c r="C4" s="133"/>
      <c r="D4" s="133"/>
      <c r="E4" s="133"/>
      <c r="F4" s="133"/>
      <c r="G4" s="31"/>
      <c r="H4" s="31"/>
      <c r="I4" s="31"/>
      <c r="J4" s="111"/>
    </row>
    <row r="5" spans="2:10" ht="15.75">
      <c r="B5" s="134" t="s">
        <v>34</v>
      </c>
      <c r="C5" s="136" t="s">
        <v>35</v>
      </c>
      <c r="D5" s="134" t="s">
        <v>36</v>
      </c>
      <c r="E5" s="134"/>
      <c r="F5" s="134"/>
      <c r="G5" s="134"/>
      <c r="H5" s="134"/>
      <c r="I5" s="138" t="s">
        <v>37</v>
      </c>
      <c r="J5" s="138" t="s">
        <v>38</v>
      </c>
    </row>
    <row r="6" spans="2:10">
      <c r="B6" s="135"/>
      <c r="C6" s="137"/>
      <c r="D6" s="135" t="s">
        <v>39</v>
      </c>
      <c r="E6" s="135" t="s">
        <v>40</v>
      </c>
      <c r="F6" s="135" t="s">
        <v>30</v>
      </c>
      <c r="G6" s="135" t="s">
        <v>41</v>
      </c>
      <c r="H6" s="137" t="s">
        <v>42</v>
      </c>
      <c r="I6" s="139"/>
      <c r="J6" s="139"/>
    </row>
    <row r="7" spans="2:10">
      <c r="B7" s="135"/>
      <c r="C7" s="137"/>
      <c r="D7" s="135"/>
      <c r="E7" s="135"/>
      <c r="F7" s="135"/>
      <c r="G7" s="135"/>
      <c r="H7" s="137"/>
      <c r="I7" s="140"/>
      <c r="J7" s="140"/>
    </row>
    <row r="8" spans="2:10" ht="15.75">
      <c r="B8" s="33" t="s">
        <v>43</v>
      </c>
      <c r="C8" s="34">
        <v>10</v>
      </c>
      <c r="D8" s="35">
        <v>1648</v>
      </c>
      <c r="E8" s="35">
        <v>1500</v>
      </c>
      <c r="F8" s="35">
        <v>15000</v>
      </c>
      <c r="G8" s="35">
        <v>2100</v>
      </c>
      <c r="H8" s="35">
        <v>6000</v>
      </c>
      <c r="I8" s="35">
        <v>2048905.2273530029</v>
      </c>
      <c r="J8" s="112">
        <v>12.293431364118018</v>
      </c>
    </row>
    <row r="9" spans="2:10" ht="16.5" thickBot="1">
      <c r="B9" s="37" t="s">
        <v>44</v>
      </c>
      <c r="C9" s="38"/>
      <c r="D9" s="38"/>
      <c r="E9" s="38"/>
      <c r="F9" s="38"/>
      <c r="G9" s="38"/>
      <c r="H9" s="38"/>
      <c r="I9" s="38"/>
      <c r="J9" s="39">
        <v>12.293431364118018</v>
      </c>
    </row>
    <row r="10" spans="2:10" ht="15.75">
      <c r="B10" s="30" t="s">
        <v>102</v>
      </c>
      <c r="C10" s="30"/>
      <c r="D10" s="30"/>
      <c r="E10" s="30"/>
      <c r="F10" s="30"/>
      <c r="G10" s="30"/>
      <c r="H10" s="30"/>
      <c r="I10" s="30"/>
      <c r="J10" s="104"/>
    </row>
  </sheetData>
  <mergeCells count="12">
    <mergeCell ref="B3:J3"/>
    <mergeCell ref="B4:F4"/>
    <mergeCell ref="B5:B7"/>
    <mergeCell ref="C5:C7"/>
    <mergeCell ref="D5:H5"/>
    <mergeCell ref="I5:I7"/>
    <mergeCell ref="J5:J7"/>
    <mergeCell ref="D6:D7"/>
    <mergeCell ref="E6:E7"/>
    <mergeCell ref="F6:F7"/>
    <mergeCell ref="G6:G7"/>
    <mergeCell ref="H6:H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E18"/>
  <sheetViews>
    <sheetView workbookViewId="0">
      <selection activeCell="B5" sqref="B5:E18"/>
    </sheetView>
  </sheetViews>
  <sheetFormatPr defaultRowHeight="15"/>
  <cols>
    <col min="2" max="2" width="44.28515625" customWidth="1"/>
    <col min="3" max="3" width="10.140625" bestFit="1" customWidth="1"/>
    <col min="4" max="4" width="10.28515625" customWidth="1"/>
    <col min="5" max="5" width="12.7109375" bestFit="1" customWidth="1"/>
  </cols>
  <sheetData>
    <row r="3" spans="2:5" ht="30" customHeight="1">
      <c r="B3" s="141" t="s">
        <v>111</v>
      </c>
      <c r="C3" s="141"/>
      <c r="D3" s="141"/>
      <c r="E3" s="141"/>
    </row>
    <row r="4" spans="2:5" ht="16.5" thickBot="1">
      <c r="B4" s="41"/>
      <c r="C4" s="30"/>
      <c r="D4" s="30"/>
      <c r="E4" s="30"/>
    </row>
    <row r="5" spans="2:5" ht="15.75">
      <c r="B5" s="122" t="s">
        <v>48</v>
      </c>
      <c r="C5" s="134" t="s">
        <v>49</v>
      </c>
      <c r="D5" s="134"/>
      <c r="E5" s="134"/>
    </row>
    <row r="6" spans="2:5">
      <c r="B6" s="128"/>
      <c r="C6" s="142" t="s">
        <v>50</v>
      </c>
      <c r="D6" s="142" t="s">
        <v>41</v>
      </c>
      <c r="E6" s="142" t="s">
        <v>51</v>
      </c>
    </row>
    <row r="7" spans="2:5" ht="3" customHeight="1">
      <c r="B7" s="128"/>
      <c r="C7" s="123"/>
      <c r="D7" s="123"/>
      <c r="E7" s="123"/>
    </row>
    <row r="8" spans="2:5" ht="15.75">
      <c r="B8" s="123"/>
      <c r="C8" s="42" t="s">
        <v>10</v>
      </c>
      <c r="D8" s="42" t="s">
        <v>10</v>
      </c>
      <c r="E8" s="42" t="s">
        <v>10</v>
      </c>
    </row>
    <row r="9" spans="2:5" ht="15.75">
      <c r="B9" s="33" t="s">
        <v>52</v>
      </c>
      <c r="C9" s="44">
        <v>2300</v>
      </c>
      <c r="D9" s="44">
        <v>2300</v>
      </c>
      <c r="E9" s="44">
        <v>0</v>
      </c>
    </row>
    <row r="10" spans="2:5" ht="15.75">
      <c r="B10" s="33" t="s">
        <v>53</v>
      </c>
      <c r="C10" s="44">
        <v>1837</v>
      </c>
      <c r="D10" s="44">
        <v>1850</v>
      </c>
      <c r="E10" s="44">
        <v>13</v>
      </c>
    </row>
    <row r="11" spans="2:5" ht="15.75">
      <c r="B11" s="33" t="s">
        <v>54</v>
      </c>
      <c r="C11" s="44">
        <v>1569</v>
      </c>
      <c r="D11" s="44">
        <v>1850</v>
      </c>
      <c r="E11" s="44">
        <v>281</v>
      </c>
    </row>
    <row r="12" spans="2:5" ht="15.75">
      <c r="B12" s="33" t="s">
        <v>55</v>
      </c>
      <c r="C12" s="44">
        <v>1612</v>
      </c>
      <c r="D12" s="44">
        <v>1850</v>
      </c>
      <c r="E12" s="44">
        <v>238</v>
      </c>
    </row>
    <row r="13" spans="2:5" ht="15.75">
      <c r="B13" s="33" t="s">
        <v>56</v>
      </c>
      <c r="C13" s="44">
        <v>1464</v>
      </c>
      <c r="D13" s="44">
        <v>1850</v>
      </c>
      <c r="E13" s="44">
        <v>386</v>
      </c>
    </row>
    <row r="14" spans="2:5" ht="15.75">
      <c r="B14" s="108" t="s">
        <v>57</v>
      </c>
      <c r="C14" s="45">
        <v>1351</v>
      </c>
      <c r="D14" s="45">
        <v>1850</v>
      </c>
      <c r="E14" s="45">
        <v>499</v>
      </c>
    </row>
    <row r="15" spans="2:5" ht="15.75">
      <c r="B15" s="46" t="s">
        <v>58</v>
      </c>
      <c r="C15" s="47">
        <v>7833</v>
      </c>
      <c r="D15" s="47">
        <v>9250</v>
      </c>
      <c r="E15" s="48">
        <v>1417</v>
      </c>
    </row>
    <row r="16" spans="2:5" ht="15.75">
      <c r="B16" s="49" t="s">
        <v>59</v>
      </c>
      <c r="C16" s="50"/>
      <c r="D16" s="29"/>
      <c r="E16" s="51">
        <v>2.0489052273530031</v>
      </c>
    </row>
    <row r="17" spans="2:5" ht="16.5" thickBot="1">
      <c r="B17" s="52" t="s">
        <v>60</v>
      </c>
      <c r="C17" s="31"/>
      <c r="D17" s="31"/>
      <c r="E17" s="53">
        <v>2.9032987071592053</v>
      </c>
    </row>
    <row r="18" spans="2:5" ht="15.75">
      <c r="B18" s="29" t="s">
        <v>102</v>
      </c>
      <c r="C18" s="85"/>
      <c r="D18" s="30"/>
      <c r="E18" s="30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3:E18"/>
  <sheetViews>
    <sheetView workbookViewId="0">
      <selection activeCell="B5" sqref="B5:E18"/>
    </sheetView>
  </sheetViews>
  <sheetFormatPr defaultRowHeight="15"/>
  <cols>
    <col min="2" max="2" width="43.7109375" customWidth="1"/>
    <col min="3" max="4" width="10.140625" bestFit="1" customWidth="1"/>
    <col min="5" max="5" width="12.7109375" bestFit="1" customWidth="1"/>
  </cols>
  <sheetData>
    <row r="3" spans="2:5" ht="29.25" customHeight="1">
      <c r="B3" s="141" t="s">
        <v>112</v>
      </c>
      <c r="C3" s="141"/>
      <c r="D3" s="141"/>
      <c r="E3" s="141"/>
    </row>
    <row r="4" spans="2:5" ht="16.5" thickBot="1">
      <c r="B4" s="41"/>
      <c r="C4" s="30"/>
      <c r="D4" s="30"/>
      <c r="E4" s="30"/>
    </row>
    <row r="5" spans="2:5" ht="15.75">
      <c r="B5" s="122" t="s">
        <v>48</v>
      </c>
      <c r="C5" s="134" t="s">
        <v>49</v>
      </c>
      <c r="D5" s="134"/>
      <c r="E5" s="134"/>
    </row>
    <row r="6" spans="2:5" ht="9" customHeight="1">
      <c r="B6" s="128"/>
      <c r="C6" s="142" t="s">
        <v>50</v>
      </c>
      <c r="D6" s="142" t="s">
        <v>41</v>
      </c>
      <c r="E6" s="142" t="s">
        <v>51</v>
      </c>
    </row>
    <row r="7" spans="2:5" ht="7.5" customHeight="1">
      <c r="B7" s="128"/>
      <c r="C7" s="123"/>
      <c r="D7" s="123"/>
      <c r="E7" s="123"/>
    </row>
    <row r="8" spans="2:5" ht="14.25" customHeight="1" thickBot="1">
      <c r="B8" s="143"/>
      <c r="C8" s="55" t="s">
        <v>10</v>
      </c>
      <c r="D8" s="55" t="s">
        <v>10</v>
      </c>
      <c r="E8" s="55" t="s">
        <v>10</v>
      </c>
    </row>
    <row r="9" spans="2:5" ht="15.75">
      <c r="B9" s="119" t="s">
        <v>113</v>
      </c>
      <c r="C9" s="58">
        <v>1351</v>
      </c>
      <c r="D9" s="58">
        <v>1850</v>
      </c>
      <c r="E9" s="59">
        <v>499</v>
      </c>
    </row>
    <row r="10" spans="2:5" ht="15.75">
      <c r="B10" s="119">
        <v>2</v>
      </c>
      <c r="C10" s="58"/>
      <c r="D10" s="58">
        <v>1850</v>
      </c>
      <c r="E10" s="59"/>
    </row>
    <row r="11" spans="2:5" ht="15.75">
      <c r="B11" s="119">
        <v>3</v>
      </c>
      <c r="C11" s="58"/>
      <c r="D11" s="58">
        <v>1850</v>
      </c>
      <c r="E11" s="59"/>
    </row>
    <row r="12" spans="2:5" ht="15.75">
      <c r="B12" s="119">
        <v>4</v>
      </c>
      <c r="C12" s="58"/>
      <c r="D12" s="58">
        <v>1850</v>
      </c>
      <c r="E12" s="59"/>
    </row>
    <row r="13" spans="2:5" ht="15.75">
      <c r="B13" s="119">
        <v>5</v>
      </c>
      <c r="C13" s="58"/>
      <c r="D13" s="58">
        <v>1850</v>
      </c>
      <c r="E13" s="59"/>
    </row>
    <row r="14" spans="2:5" ht="16.5" thickBot="1">
      <c r="B14" s="120" t="s">
        <v>114</v>
      </c>
      <c r="C14" s="58">
        <v>1647.55</v>
      </c>
      <c r="D14" s="58">
        <v>1850</v>
      </c>
      <c r="E14" s="59">
        <v>202.45000000000005</v>
      </c>
    </row>
    <row r="15" spans="2:5" ht="15.75">
      <c r="B15" s="61" t="s">
        <v>58</v>
      </c>
      <c r="C15" s="62">
        <v>1647.55</v>
      </c>
      <c r="D15" s="62">
        <v>9250</v>
      </c>
      <c r="E15" s="63">
        <v>202.45000000000005</v>
      </c>
    </row>
    <row r="16" spans="2:5" ht="15.75">
      <c r="B16" s="49" t="s">
        <v>59</v>
      </c>
      <c r="C16" s="50"/>
      <c r="D16" s="29"/>
      <c r="E16" s="51">
        <v>2.0489052273530031</v>
      </c>
    </row>
    <row r="17" spans="2:5" ht="16.5" thickBot="1">
      <c r="B17" s="52" t="s">
        <v>60</v>
      </c>
      <c r="C17" s="31"/>
      <c r="D17" s="31"/>
      <c r="E17" s="53">
        <v>0.41480086327761556</v>
      </c>
    </row>
    <row r="18" spans="2:5" ht="15.75">
      <c r="B18" s="29" t="s">
        <v>102</v>
      </c>
      <c r="C18" s="85"/>
      <c r="D18" s="30"/>
      <c r="E18" s="30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B3:H22"/>
  <sheetViews>
    <sheetView workbookViewId="0">
      <selection activeCell="B5" sqref="B5:H21"/>
    </sheetView>
  </sheetViews>
  <sheetFormatPr defaultRowHeight="15"/>
  <cols>
    <col min="2" max="2" width="42.28515625" customWidth="1"/>
    <col min="3" max="3" width="18.140625" bestFit="1" customWidth="1"/>
    <col min="4" max="4" width="9.5703125" bestFit="1" customWidth="1"/>
    <col min="5" max="5" width="7" bestFit="1" customWidth="1"/>
    <col min="6" max="8" width="11.42578125" bestFit="1" customWidth="1"/>
  </cols>
  <sheetData>
    <row r="3" spans="2:8" ht="15.75">
      <c r="B3" s="93" t="s">
        <v>115</v>
      </c>
      <c r="C3" s="30"/>
      <c r="D3" s="30"/>
      <c r="E3" s="30"/>
      <c r="F3" s="30"/>
      <c r="G3" s="30"/>
      <c r="H3" s="30"/>
    </row>
    <row r="4" spans="2:8" ht="16.5" thickBot="1">
      <c r="B4" s="52"/>
      <c r="C4" s="52"/>
      <c r="D4" s="52"/>
      <c r="E4" s="52"/>
      <c r="F4" s="31"/>
      <c r="G4" s="29"/>
      <c r="H4" s="30"/>
    </row>
    <row r="5" spans="2:8" ht="15.75">
      <c r="B5" s="144" t="s">
        <v>65</v>
      </c>
      <c r="C5" s="144" t="s">
        <v>66</v>
      </c>
      <c r="D5" s="144" t="s">
        <v>30</v>
      </c>
      <c r="E5" s="64">
        <v>2010</v>
      </c>
      <c r="F5" s="22">
        <v>2015</v>
      </c>
      <c r="G5" s="65">
        <v>2030</v>
      </c>
      <c r="H5" s="65">
        <v>2045</v>
      </c>
    </row>
    <row r="6" spans="2:8" ht="16.5" thickBot="1">
      <c r="B6" s="145"/>
      <c r="C6" s="145"/>
      <c r="D6" s="145"/>
      <c r="E6" s="92"/>
      <c r="F6" s="67" t="s">
        <v>67</v>
      </c>
      <c r="G6" s="67" t="s">
        <v>68</v>
      </c>
      <c r="H6" s="67" t="s">
        <v>69</v>
      </c>
    </row>
    <row r="7" spans="2:8" ht="15.75">
      <c r="B7" s="41" t="s">
        <v>70</v>
      </c>
      <c r="C7" s="30"/>
      <c r="D7" s="57"/>
      <c r="E7" s="68"/>
      <c r="F7" s="68"/>
      <c r="G7" s="68"/>
      <c r="H7" s="68"/>
    </row>
    <row r="8" spans="2:8" ht="15.75">
      <c r="B8" s="29" t="s">
        <v>71</v>
      </c>
      <c r="C8" s="69" t="s">
        <v>29</v>
      </c>
      <c r="D8" s="57">
        <v>40</v>
      </c>
      <c r="E8" s="68"/>
      <c r="F8" s="68">
        <v>21</v>
      </c>
      <c r="G8" s="68">
        <v>7</v>
      </c>
      <c r="H8" s="68">
        <v>12</v>
      </c>
    </row>
    <row r="9" spans="2:8" ht="15.75">
      <c r="B9" s="30" t="s">
        <v>72</v>
      </c>
      <c r="C9" s="68" t="s">
        <v>29</v>
      </c>
      <c r="D9" s="57">
        <v>1</v>
      </c>
      <c r="E9" s="68"/>
      <c r="F9" s="68">
        <v>0</v>
      </c>
      <c r="G9" s="68">
        <v>1</v>
      </c>
      <c r="H9" s="68">
        <v>0</v>
      </c>
    </row>
    <row r="10" spans="2:8" ht="15.75">
      <c r="B10" s="70" t="s">
        <v>73</v>
      </c>
      <c r="C10" s="71"/>
      <c r="D10" s="22"/>
      <c r="E10" s="71"/>
      <c r="F10" s="71"/>
      <c r="G10" s="71"/>
      <c r="H10" s="71"/>
    </row>
    <row r="11" spans="2:8" ht="15.75">
      <c r="B11" s="72" t="s">
        <v>74</v>
      </c>
      <c r="C11" s="71" t="s">
        <v>75</v>
      </c>
      <c r="D11" s="22">
        <v>577</v>
      </c>
      <c r="E11" s="71"/>
      <c r="F11" s="71">
        <v>257</v>
      </c>
      <c r="G11" s="71">
        <v>148</v>
      </c>
      <c r="H11" s="71">
        <v>172</v>
      </c>
    </row>
    <row r="12" spans="2:8" ht="15.75">
      <c r="B12" s="41" t="s">
        <v>76</v>
      </c>
      <c r="C12" s="30"/>
      <c r="D12" s="57"/>
      <c r="E12" s="68"/>
      <c r="F12" s="68"/>
      <c r="G12" s="68"/>
      <c r="H12" s="68"/>
    </row>
    <row r="13" spans="2:8" ht="15.75">
      <c r="B13" s="30" t="s">
        <v>77</v>
      </c>
      <c r="C13" s="68" t="s">
        <v>78</v>
      </c>
      <c r="D13" s="57"/>
      <c r="E13" s="68"/>
      <c r="F13" s="114">
        <v>2600000</v>
      </c>
      <c r="G13" s="114">
        <v>2600000</v>
      </c>
      <c r="H13" s="114">
        <v>2600000</v>
      </c>
    </row>
    <row r="14" spans="2:8" ht="15.75">
      <c r="B14" s="30" t="s">
        <v>79</v>
      </c>
      <c r="C14" s="68" t="s">
        <v>78</v>
      </c>
      <c r="D14" s="57"/>
      <c r="E14" s="68"/>
      <c r="F14" s="114">
        <v>1700000</v>
      </c>
      <c r="G14" s="114">
        <v>1700000</v>
      </c>
      <c r="H14" s="114">
        <v>1700000</v>
      </c>
    </row>
    <row r="15" spans="2:8" ht="15.75">
      <c r="B15" s="72" t="s">
        <v>80</v>
      </c>
      <c r="C15" s="71" t="s">
        <v>81</v>
      </c>
      <c r="D15" s="71"/>
      <c r="E15" s="71"/>
      <c r="F15" s="115">
        <v>120000</v>
      </c>
      <c r="G15" s="115">
        <v>120000</v>
      </c>
      <c r="H15" s="115">
        <v>120000</v>
      </c>
    </row>
    <row r="16" spans="2:8" ht="15.75">
      <c r="B16" s="41" t="s">
        <v>82</v>
      </c>
      <c r="C16" s="30"/>
      <c r="D16" s="68"/>
      <c r="E16" s="68"/>
      <c r="F16" s="68"/>
      <c r="G16" s="68"/>
      <c r="H16" s="68"/>
    </row>
    <row r="17" spans="2:8" ht="15.75">
      <c r="B17" s="30" t="s">
        <v>83</v>
      </c>
      <c r="C17" s="68" t="s">
        <v>20</v>
      </c>
      <c r="D17" s="116">
        <v>105.7</v>
      </c>
      <c r="E17" s="113">
        <v>0</v>
      </c>
      <c r="F17" s="113">
        <v>54.6</v>
      </c>
      <c r="G17" s="113">
        <v>19.899999999999999</v>
      </c>
      <c r="H17" s="113">
        <v>31.2</v>
      </c>
    </row>
    <row r="18" spans="2:8" ht="15.75">
      <c r="B18" s="30" t="s">
        <v>84</v>
      </c>
      <c r="C18" s="71" t="s">
        <v>20</v>
      </c>
      <c r="D18" s="117">
        <v>69.240000000000009</v>
      </c>
      <c r="E18" s="113">
        <v>0</v>
      </c>
      <c r="F18" s="113">
        <v>30.84</v>
      </c>
      <c r="G18" s="113">
        <v>17.760000000000002</v>
      </c>
      <c r="H18" s="113">
        <v>20.64</v>
      </c>
    </row>
    <row r="19" spans="2:8" ht="16.5" thickBot="1">
      <c r="B19" s="37" t="s">
        <v>85</v>
      </c>
      <c r="C19" s="78" t="s">
        <v>20</v>
      </c>
      <c r="D19" s="118">
        <v>174.94</v>
      </c>
      <c r="E19" s="118">
        <v>0</v>
      </c>
      <c r="F19" s="118">
        <v>85.44</v>
      </c>
      <c r="G19" s="118">
        <v>37.659999999999997</v>
      </c>
      <c r="H19" s="118">
        <v>51.84</v>
      </c>
    </row>
    <row r="20" spans="2:8" ht="15.75">
      <c r="B20" s="80" t="s">
        <v>86</v>
      </c>
      <c r="C20" s="30"/>
      <c r="D20" s="30"/>
      <c r="E20" s="30"/>
      <c r="F20" s="30"/>
      <c r="G20" s="30"/>
      <c r="H20" s="30"/>
    </row>
    <row r="21" spans="2:8" ht="15.75">
      <c r="B21" s="29" t="s">
        <v>116</v>
      </c>
      <c r="C21" s="29"/>
      <c r="D21" s="30"/>
      <c r="E21" s="30"/>
      <c r="F21" s="30"/>
      <c r="G21" s="30"/>
      <c r="H21" s="30"/>
    </row>
    <row r="22" spans="2:8">
      <c r="H22" s="91"/>
    </row>
  </sheetData>
  <mergeCells count="3">
    <mergeCell ref="B5:B6"/>
    <mergeCell ref="C5:C6"/>
    <mergeCell ref="D5:D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3:D13"/>
  <sheetViews>
    <sheetView workbookViewId="0">
      <selection activeCell="B5" sqref="B5:D13"/>
    </sheetView>
  </sheetViews>
  <sheetFormatPr defaultRowHeight="15"/>
  <cols>
    <col min="2" max="2" width="58.7109375" customWidth="1"/>
    <col min="4" max="4" width="13.85546875" customWidth="1"/>
  </cols>
  <sheetData>
    <row r="3" spans="2:4" ht="32.25" customHeight="1">
      <c r="B3" s="141" t="s">
        <v>118</v>
      </c>
      <c r="C3" s="141"/>
      <c r="D3" s="141"/>
    </row>
    <row r="4" spans="2:4" ht="16.5" thickBot="1">
      <c r="B4" s="146"/>
      <c r="C4" s="146"/>
      <c r="D4" s="146"/>
    </row>
    <row r="5" spans="2:4" ht="15.75">
      <c r="B5" s="147" t="s">
        <v>2</v>
      </c>
      <c r="C5" s="147"/>
      <c r="D5" s="81" t="s">
        <v>18</v>
      </c>
    </row>
    <row r="6" spans="2:4" ht="15.75">
      <c r="B6" s="148"/>
      <c r="C6" s="148"/>
      <c r="D6" s="22" t="s">
        <v>20</v>
      </c>
    </row>
    <row r="7" spans="2:4" ht="15.75">
      <c r="B7" s="29" t="s">
        <v>117</v>
      </c>
      <c r="C7" s="49"/>
      <c r="D7" s="121">
        <v>35.374420737906711</v>
      </c>
    </row>
    <row r="8" spans="2:4" ht="15.75">
      <c r="B8" s="29" t="s">
        <v>90</v>
      </c>
      <c r="C8" s="29"/>
      <c r="D8" s="121">
        <v>28.024616788256701</v>
      </c>
    </row>
    <row r="9" spans="2:4" ht="15.75">
      <c r="B9" s="29" t="s">
        <v>91</v>
      </c>
      <c r="C9" s="29"/>
      <c r="D9" s="121">
        <v>18.083025858040994</v>
      </c>
    </row>
    <row r="10" spans="2:4" ht="15.75">
      <c r="B10" s="29" t="s">
        <v>92</v>
      </c>
      <c r="C10" s="29"/>
      <c r="D10" s="121">
        <v>3.9122226568605827</v>
      </c>
    </row>
    <row r="11" spans="2:4" ht="15.75">
      <c r="B11" s="72" t="s">
        <v>93</v>
      </c>
      <c r="C11" s="72"/>
      <c r="D11" s="121">
        <v>7.5814464643615755</v>
      </c>
    </row>
    <row r="12" spans="2:4" ht="16.5" thickBot="1">
      <c r="B12" s="38" t="s">
        <v>94</v>
      </c>
      <c r="C12" s="38"/>
      <c r="D12" s="79">
        <v>92.975732505426564</v>
      </c>
    </row>
    <row r="13" spans="2:4" ht="15.75">
      <c r="B13" s="29" t="s">
        <v>102</v>
      </c>
      <c r="C13" s="85"/>
      <c r="D13" s="29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3:C10"/>
  <sheetViews>
    <sheetView workbookViewId="0">
      <selection activeCell="B5" sqref="B5:C10"/>
    </sheetView>
  </sheetViews>
  <sheetFormatPr defaultRowHeight="15"/>
  <cols>
    <col min="2" max="2" width="52" customWidth="1"/>
    <col min="3" max="3" width="10.7109375" customWidth="1"/>
  </cols>
  <sheetData>
    <row r="3" spans="2:3" ht="29.25" customHeight="1">
      <c r="B3" s="141" t="s">
        <v>119</v>
      </c>
      <c r="C3" s="141"/>
    </row>
    <row r="4" spans="2:3" ht="16.5" thickBot="1">
      <c r="B4" s="146"/>
      <c r="C4" s="146"/>
    </row>
    <row r="5" spans="2:3">
      <c r="B5" s="149" t="s">
        <v>65</v>
      </c>
      <c r="C5" s="138" t="s">
        <v>96</v>
      </c>
    </row>
    <row r="6" spans="2:3">
      <c r="B6" s="150"/>
      <c r="C6" s="140"/>
    </row>
    <row r="7" spans="2:3" ht="15.75">
      <c r="B7" s="30" t="s">
        <v>97</v>
      </c>
      <c r="C7" s="151">
        <v>0</v>
      </c>
    </row>
    <row r="8" spans="2:3" ht="15.75">
      <c r="B8" s="72" t="s">
        <v>98</v>
      </c>
      <c r="C8" s="151">
        <v>12.48</v>
      </c>
    </row>
    <row r="9" spans="2:3" ht="16.5" thickBot="1">
      <c r="B9" s="37" t="s">
        <v>85</v>
      </c>
      <c r="C9" s="79">
        <v>12.48</v>
      </c>
    </row>
    <row r="10" spans="2:3" ht="15.75">
      <c r="B10" s="85" t="s">
        <v>102</v>
      </c>
      <c r="C10" s="85"/>
    </row>
  </sheetData>
  <mergeCells count="4">
    <mergeCell ref="B4:C4"/>
    <mergeCell ref="B5:B6"/>
    <mergeCell ref="C5:C6"/>
    <mergeCell ref="B3:C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B2:J123"/>
  <sheetViews>
    <sheetView zoomScale="85" zoomScaleNormal="85" workbookViewId="0">
      <selection activeCell="D6" sqref="D6:F11"/>
    </sheetView>
  </sheetViews>
  <sheetFormatPr defaultRowHeight="15"/>
  <cols>
    <col min="2" max="2" width="28.85546875" customWidth="1"/>
    <col min="3" max="3" width="12.85546875" customWidth="1"/>
    <col min="4" max="4" width="13" customWidth="1"/>
    <col min="5" max="5" width="16.5703125" customWidth="1"/>
    <col min="6" max="6" width="13.140625" customWidth="1"/>
    <col min="7" max="7" width="11.28515625" customWidth="1"/>
    <col min="8" max="8" width="11.85546875" customWidth="1"/>
    <col min="9" max="9" width="11.7109375" customWidth="1"/>
  </cols>
  <sheetData>
    <row r="2" spans="2:6" ht="15.75">
      <c r="B2" s="1" t="s">
        <v>0</v>
      </c>
      <c r="C2" s="2"/>
      <c r="D2" s="2"/>
      <c r="E2" s="2"/>
      <c r="F2" s="2"/>
    </row>
    <row r="3" spans="2:6" ht="16.5" thickBot="1">
      <c r="B3" s="3" t="s">
        <v>1</v>
      </c>
      <c r="C3" s="4"/>
      <c r="D3" s="4"/>
      <c r="E3" s="4"/>
      <c r="F3" s="4"/>
    </row>
    <row r="4" spans="2:6">
      <c r="B4" s="122" t="s">
        <v>2</v>
      </c>
      <c r="C4" s="122" t="s">
        <v>3</v>
      </c>
      <c r="D4" s="122" t="s">
        <v>4</v>
      </c>
      <c r="E4" s="124" t="s">
        <v>5</v>
      </c>
      <c r="F4" s="124" t="s">
        <v>6</v>
      </c>
    </row>
    <row r="5" spans="2:6">
      <c r="B5" s="123"/>
      <c r="C5" s="123"/>
      <c r="D5" s="123"/>
      <c r="E5" s="125"/>
      <c r="F5" s="125"/>
    </row>
    <row r="6" spans="2:6" ht="15.75">
      <c r="B6" s="2" t="s">
        <v>7</v>
      </c>
      <c r="C6" s="5" t="s">
        <v>8</v>
      </c>
      <c r="D6" s="5">
        <v>110</v>
      </c>
      <c r="E6" s="86">
        <v>1639095</v>
      </c>
      <c r="F6" s="6">
        <v>180.30045000000001</v>
      </c>
    </row>
    <row r="7" spans="2:6" ht="15.75">
      <c r="B7" s="2" t="s">
        <v>9</v>
      </c>
      <c r="C7" s="5" t="s">
        <v>10</v>
      </c>
      <c r="D7" s="7">
        <v>2800</v>
      </c>
      <c r="E7" s="86">
        <v>20741</v>
      </c>
      <c r="F7" s="6">
        <v>58.074800000000003</v>
      </c>
    </row>
    <row r="8" spans="2:6" ht="15.75">
      <c r="B8" s="8" t="s">
        <v>11</v>
      </c>
      <c r="C8" s="9" t="s">
        <v>8</v>
      </c>
      <c r="D8" s="9">
        <v>117.4</v>
      </c>
      <c r="E8" s="86">
        <v>874524.6</v>
      </c>
      <c r="F8" s="10">
        <v>102.66918804000001</v>
      </c>
    </row>
    <row r="9" spans="2:6" ht="15.75">
      <c r="B9" s="11" t="s">
        <v>12</v>
      </c>
      <c r="C9" s="11"/>
      <c r="D9" s="11"/>
      <c r="E9" s="87"/>
      <c r="F9" s="12">
        <v>341.04443804000005</v>
      </c>
    </row>
    <row r="10" spans="2:6" ht="15.75">
      <c r="B10" s="13" t="s">
        <v>13</v>
      </c>
      <c r="C10" s="14"/>
      <c r="D10" s="15">
        <v>0.05</v>
      </c>
      <c r="E10" s="88"/>
      <c r="F10" s="16">
        <v>17.052221902000003</v>
      </c>
    </row>
    <row r="11" spans="2:6" ht="16.5" thickBot="1">
      <c r="B11" s="3" t="s">
        <v>14</v>
      </c>
      <c r="C11" s="17" t="s">
        <v>8</v>
      </c>
      <c r="D11" s="17"/>
      <c r="E11" s="89">
        <v>3255424.1812909096</v>
      </c>
      <c r="F11" s="18">
        <v>358.09665994200003</v>
      </c>
    </row>
    <row r="15" spans="2:6" ht="15.75">
      <c r="B15" s="1" t="s">
        <v>0</v>
      </c>
      <c r="C15" s="1"/>
      <c r="D15" s="1"/>
      <c r="E15" s="1"/>
      <c r="F15" s="19"/>
    </row>
    <row r="16" spans="2:6" ht="16.5" thickBot="1">
      <c r="B16" s="3" t="s">
        <v>15</v>
      </c>
      <c r="C16" s="3"/>
      <c r="D16" s="3"/>
      <c r="E16" s="3"/>
      <c r="F16" s="4"/>
    </row>
    <row r="17" spans="2:10" ht="15.75" customHeight="1">
      <c r="B17" s="1" t="s">
        <v>16</v>
      </c>
      <c r="C17" s="126" t="s">
        <v>3</v>
      </c>
      <c r="D17" s="128" t="s">
        <v>4</v>
      </c>
      <c r="E17" s="129" t="s">
        <v>17</v>
      </c>
      <c r="F17" s="20" t="s">
        <v>18</v>
      </c>
    </row>
    <row r="18" spans="2:10" ht="15.75">
      <c r="B18" s="21" t="s">
        <v>19</v>
      </c>
      <c r="C18" s="127"/>
      <c r="D18" s="123"/>
      <c r="E18" s="125"/>
      <c r="F18" s="22" t="s">
        <v>20</v>
      </c>
    </row>
    <row r="19" spans="2:10" ht="15.75">
      <c r="B19" s="2" t="s">
        <v>21</v>
      </c>
      <c r="C19" s="2" t="s">
        <v>3</v>
      </c>
      <c r="D19" s="5">
        <v>0</v>
      </c>
      <c r="E19" s="90">
        <v>6213978.787878789</v>
      </c>
      <c r="F19" s="23">
        <v>0</v>
      </c>
    </row>
    <row r="20" spans="2:10" ht="15.75">
      <c r="B20" s="2" t="s">
        <v>22</v>
      </c>
      <c r="C20" s="2"/>
      <c r="D20" s="5"/>
      <c r="E20" s="90"/>
      <c r="F20" s="23"/>
    </row>
    <row r="21" spans="2:10" ht="15.75">
      <c r="B21" s="2" t="s">
        <v>23</v>
      </c>
      <c r="C21" s="2" t="s">
        <v>24</v>
      </c>
      <c r="D21" s="5">
        <v>10</v>
      </c>
      <c r="E21" s="90">
        <v>131515.15151515152</v>
      </c>
      <c r="F21" s="23">
        <v>1.3151515151515152</v>
      </c>
    </row>
    <row r="22" spans="2:10" ht="15.75">
      <c r="B22" s="2" t="s">
        <v>25</v>
      </c>
      <c r="C22" s="2" t="s">
        <v>26</v>
      </c>
      <c r="D22" s="5">
        <v>1</v>
      </c>
      <c r="E22" s="90">
        <v>1733766.2337662338</v>
      </c>
      <c r="F22" s="23">
        <v>1.7337662337662338</v>
      </c>
    </row>
    <row r="23" spans="2:10" ht="15.75">
      <c r="B23" s="2" t="s">
        <v>27</v>
      </c>
      <c r="C23" s="2" t="s">
        <v>3</v>
      </c>
      <c r="D23" s="5">
        <v>0</v>
      </c>
      <c r="E23" s="90">
        <v>477575.75757575757</v>
      </c>
      <c r="F23" s="23">
        <v>0</v>
      </c>
    </row>
    <row r="24" spans="2:10" ht="15.75">
      <c r="B24" s="8" t="s">
        <v>28</v>
      </c>
      <c r="C24" s="8" t="s">
        <v>29</v>
      </c>
      <c r="D24" s="5">
        <v>41</v>
      </c>
      <c r="E24" s="90">
        <v>136969.69696969699</v>
      </c>
      <c r="F24" s="23">
        <v>5.6157575757575762</v>
      </c>
    </row>
    <row r="25" spans="2:10" ht="16.5" thickBot="1">
      <c r="B25" s="24" t="s">
        <v>30</v>
      </c>
      <c r="C25" s="25"/>
      <c r="D25" s="25"/>
      <c r="E25" s="25"/>
      <c r="F25" s="26">
        <v>8.6646753246753256</v>
      </c>
    </row>
    <row r="26" spans="2:10" ht="15.75">
      <c r="B26" s="130" t="s">
        <v>31</v>
      </c>
      <c r="C26" s="130"/>
      <c r="D26" s="130"/>
      <c r="E26" s="130"/>
      <c r="F26" s="130"/>
    </row>
    <row r="29" spans="2:10" ht="15.75">
      <c r="B29" s="27" t="s">
        <v>0</v>
      </c>
      <c r="C29" s="27"/>
      <c r="D29" s="28"/>
      <c r="E29" s="28"/>
      <c r="F29" s="28"/>
      <c r="G29" s="29"/>
      <c r="H29" s="29"/>
      <c r="I29" s="30"/>
      <c r="J29" s="19"/>
    </row>
    <row r="30" spans="2:10" ht="15.75">
      <c r="B30" s="27" t="s">
        <v>32</v>
      </c>
      <c r="C30" s="27"/>
      <c r="D30" s="28"/>
      <c r="E30" s="28"/>
      <c r="F30" s="28"/>
      <c r="G30" s="29"/>
      <c r="H30" s="29"/>
      <c r="I30" s="30"/>
      <c r="J30" s="19"/>
    </row>
    <row r="31" spans="2:10" ht="16.5" thickBot="1">
      <c r="B31" s="133" t="s">
        <v>33</v>
      </c>
      <c r="C31" s="133"/>
      <c r="D31" s="133"/>
      <c r="E31" s="133"/>
      <c r="F31" s="133"/>
      <c r="G31" s="31"/>
      <c r="H31" s="31"/>
      <c r="I31" s="31"/>
      <c r="J31" s="32"/>
    </row>
    <row r="32" spans="2:10" ht="15.75" customHeight="1">
      <c r="B32" s="134" t="s">
        <v>34</v>
      </c>
      <c r="C32" s="136" t="s">
        <v>35</v>
      </c>
      <c r="D32" s="134" t="s">
        <v>36</v>
      </c>
      <c r="E32" s="134"/>
      <c r="F32" s="134"/>
      <c r="G32" s="134"/>
      <c r="H32" s="134"/>
      <c r="I32" s="138" t="s">
        <v>37</v>
      </c>
      <c r="J32" s="138" t="s">
        <v>38</v>
      </c>
    </row>
    <row r="33" spans="2:10" ht="15" customHeight="1">
      <c r="B33" s="135"/>
      <c r="C33" s="137"/>
      <c r="D33" s="135" t="s">
        <v>39</v>
      </c>
      <c r="E33" s="135" t="s">
        <v>40</v>
      </c>
      <c r="F33" s="135" t="s">
        <v>30</v>
      </c>
      <c r="G33" s="135" t="s">
        <v>41</v>
      </c>
      <c r="H33" s="137" t="s">
        <v>42</v>
      </c>
      <c r="I33" s="139"/>
      <c r="J33" s="139"/>
    </row>
    <row r="34" spans="2:10" ht="15" customHeight="1">
      <c r="B34" s="135"/>
      <c r="C34" s="137"/>
      <c r="D34" s="135"/>
      <c r="E34" s="135"/>
      <c r="F34" s="135"/>
      <c r="G34" s="135"/>
      <c r="H34" s="137"/>
      <c r="I34" s="140"/>
      <c r="J34" s="140"/>
    </row>
    <row r="35" spans="2:10" ht="15.75">
      <c r="B35" s="33" t="s">
        <v>43</v>
      </c>
      <c r="C35" s="34">
        <v>10</v>
      </c>
      <c r="D35" s="35">
        <v>1648</v>
      </c>
      <c r="E35" s="35">
        <v>1500</v>
      </c>
      <c r="F35" s="35">
        <v>15000</v>
      </c>
      <c r="G35" s="35">
        <v>2100</v>
      </c>
      <c r="H35" s="35">
        <v>6000</v>
      </c>
      <c r="I35" s="35">
        <v>2048905.2273530029</v>
      </c>
      <c r="J35" s="36">
        <v>12.293431364118018</v>
      </c>
    </row>
    <row r="36" spans="2:10" ht="16.5" thickBot="1">
      <c r="B36" s="37" t="s">
        <v>44</v>
      </c>
      <c r="C36" s="38"/>
      <c r="D36" s="38"/>
      <c r="E36" s="38"/>
      <c r="F36" s="38"/>
      <c r="G36" s="38"/>
      <c r="H36" s="38"/>
      <c r="I36" s="38"/>
      <c r="J36" s="39">
        <v>12.293431364118018</v>
      </c>
    </row>
    <row r="37" spans="2:10" ht="15.75">
      <c r="B37" s="30" t="s">
        <v>45</v>
      </c>
      <c r="C37" s="30"/>
      <c r="D37" s="30"/>
      <c r="E37" s="30"/>
      <c r="F37" s="30"/>
      <c r="G37" s="30"/>
      <c r="H37" s="30"/>
      <c r="I37" s="30"/>
      <c r="J37" s="19"/>
    </row>
    <row r="40" spans="2:10" ht="15.75">
      <c r="B40" s="40" t="s">
        <v>0</v>
      </c>
      <c r="C40" s="30"/>
      <c r="D40" s="30"/>
      <c r="E40" s="30"/>
    </row>
    <row r="41" spans="2:10" ht="15.75">
      <c r="B41" s="41" t="s">
        <v>46</v>
      </c>
      <c r="C41" s="30"/>
      <c r="D41" s="30"/>
      <c r="E41" s="30"/>
    </row>
    <row r="42" spans="2:10" ht="16.5" thickBot="1">
      <c r="B42" s="41" t="s">
        <v>47</v>
      </c>
      <c r="C42" s="30"/>
      <c r="D42" s="30"/>
      <c r="E42" s="30"/>
    </row>
    <row r="43" spans="2:10" ht="15.75">
      <c r="B43" s="122" t="s">
        <v>48</v>
      </c>
      <c r="C43" s="134" t="s">
        <v>49</v>
      </c>
      <c r="D43" s="134"/>
      <c r="E43" s="134"/>
    </row>
    <row r="44" spans="2:10">
      <c r="B44" s="128"/>
      <c r="C44" s="142" t="s">
        <v>50</v>
      </c>
      <c r="D44" s="142" t="s">
        <v>41</v>
      </c>
      <c r="E44" s="142" t="s">
        <v>51</v>
      </c>
    </row>
    <row r="45" spans="2:10">
      <c r="B45" s="128"/>
      <c r="C45" s="123"/>
      <c r="D45" s="123"/>
      <c r="E45" s="123"/>
    </row>
    <row r="46" spans="2:10" ht="15.75">
      <c r="B46" s="123"/>
      <c r="C46" s="42" t="s">
        <v>10</v>
      </c>
      <c r="D46" s="42" t="s">
        <v>10</v>
      </c>
      <c r="E46" s="42" t="s">
        <v>10</v>
      </c>
    </row>
    <row r="47" spans="2:10" ht="15.75">
      <c r="B47" s="43" t="s">
        <v>52</v>
      </c>
      <c r="C47" s="44">
        <v>2300</v>
      </c>
      <c r="D47" s="44">
        <v>2300</v>
      </c>
      <c r="E47" s="44">
        <v>0</v>
      </c>
    </row>
    <row r="48" spans="2:10" ht="15.75">
      <c r="B48" s="43" t="s">
        <v>53</v>
      </c>
      <c r="C48" s="44">
        <v>1837</v>
      </c>
      <c r="D48" s="44">
        <v>1850</v>
      </c>
      <c r="E48" s="44">
        <v>13</v>
      </c>
    </row>
    <row r="49" spans="2:7" ht="15.75">
      <c r="B49" s="43" t="s">
        <v>54</v>
      </c>
      <c r="C49" s="44">
        <v>1569</v>
      </c>
      <c r="D49" s="44">
        <v>1850</v>
      </c>
      <c r="E49" s="44">
        <v>281</v>
      </c>
    </row>
    <row r="50" spans="2:7" ht="15.75">
      <c r="B50" s="43" t="s">
        <v>55</v>
      </c>
      <c r="C50" s="44">
        <v>1612</v>
      </c>
      <c r="D50" s="44">
        <v>1850</v>
      </c>
      <c r="E50" s="44">
        <v>238</v>
      </c>
    </row>
    <row r="51" spans="2:7" ht="15.75">
      <c r="B51" s="43" t="s">
        <v>56</v>
      </c>
      <c r="C51" s="44">
        <v>1464</v>
      </c>
      <c r="D51" s="44">
        <v>1850</v>
      </c>
      <c r="E51" s="44">
        <v>386</v>
      </c>
    </row>
    <row r="52" spans="2:7" ht="15.75">
      <c r="B52" s="42" t="s">
        <v>57</v>
      </c>
      <c r="C52" s="45">
        <v>1351</v>
      </c>
      <c r="D52" s="45">
        <v>1850</v>
      </c>
      <c r="E52" s="45">
        <v>499</v>
      </c>
    </row>
    <row r="53" spans="2:7" ht="15.75">
      <c r="B53" s="46" t="s">
        <v>58</v>
      </c>
      <c r="C53" s="47">
        <v>7833</v>
      </c>
      <c r="D53" s="47">
        <v>9250</v>
      </c>
      <c r="E53" s="48">
        <v>1417</v>
      </c>
    </row>
    <row r="54" spans="2:7" ht="15.75">
      <c r="B54" s="49" t="s">
        <v>59</v>
      </c>
      <c r="C54" s="50"/>
      <c r="D54" s="29"/>
      <c r="E54" s="51">
        <v>2.0489052273530031</v>
      </c>
    </row>
    <row r="55" spans="2:7" ht="16.5" thickBot="1">
      <c r="B55" s="52" t="s">
        <v>60</v>
      </c>
      <c r="C55" s="31"/>
      <c r="D55" s="31"/>
      <c r="E55" s="53">
        <v>2.9032987071592053</v>
      </c>
      <c r="G55">
        <v>2.9032987071592053</v>
      </c>
    </row>
    <row r="56" spans="2:7" ht="15.75">
      <c r="B56" s="54" t="s">
        <v>61</v>
      </c>
      <c r="C56" s="30"/>
      <c r="D56" s="30"/>
      <c r="E56" s="30"/>
    </row>
    <row r="59" spans="2:7" ht="15.75">
      <c r="B59" s="40" t="s">
        <v>0</v>
      </c>
      <c r="C59" s="30"/>
      <c r="D59" s="30"/>
      <c r="E59" s="30"/>
    </row>
    <row r="60" spans="2:7" ht="15.75">
      <c r="B60" s="41" t="s">
        <v>46</v>
      </c>
      <c r="C60" s="30"/>
      <c r="D60" s="30"/>
      <c r="E60" s="30"/>
    </row>
    <row r="61" spans="2:7" ht="16.5" thickBot="1">
      <c r="B61" s="41" t="s">
        <v>62</v>
      </c>
      <c r="C61" s="30"/>
      <c r="D61" s="30"/>
      <c r="E61" s="30"/>
    </row>
    <row r="62" spans="2:7" ht="15.75">
      <c r="B62" s="122" t="s">
        <v>48</v>
      </c>
      <c r="C62" s="134" t="s">
        <v>49</v>
      </c>
      <c r="D62" s="134"/>
      <c r="E62" s="134"/>
    </row>
    <row r="63" spans="2:7">
      <c r="B63" s="128"/>
      <c r="C63" s="142" t="s">
        <v>50</v>
      </c>
      <c r="D63" s="142" t="s">
        <v>41</v>
      </c>
      <c r="E63" s="142" t="s">
        <v>51</v>
      </c>
    </row>
    <row r="64" spans="2:7">
      <c r="B64" s="128"/>
      <c r="C64" s="123"/>
      <c r="D64" s="123"/>
      <c r="E64" s="123"/>
    </row>
    <row r="65" spans="2:10" ht="16.5" thickBot="1">
      <c r="B65" s="143"/>
      <c r="C65" s="55" t="s">
        <v>10</v>
      </c>
      <c r="D65" s="55" t="s">
        <v>10</v>
      </c>
      <c r="E65" s="55" t="s">
        <v>10</v>
      </c>
      <c r="J65" s="56">
        <v>1619.45</v>
      </c>
    </row>
    <row r="66" spans="2:10" ht="15.75">
      <c r="B66" s="57" t="s">
        <v>63</v>
      </c>
      <c r="C66" s="58">
        <v>1351</v>
      </c>
      <c r="D66" s="58">
        <v>1850</v>
      </c>
      <c r="E66" s="59">
        <v>499</v>
      </c>
      <c r="J66" s="60">
        <v>3.318099570436821</v>
      </c>
    </row>
    <row r="67" spans="2:10" ht="15.75">
      <c r="B67" s="57">
        <v>2</v>
      </c>
      <c r="C67" s="58"/>
      <c r="D67" s="58">
        <v>1850</v>
      </c>
      <c r="E67" s="59"/>
    </row>
    <row r="68" spans="2:10" ht="15.75">
      <c r="B68" s="57">
        <v>3</v>
      </c>
      <c r="C68" s="58"/>
      <c r="D68" s="58">
        <v>1850</v>
      </c>
      <c r="E68" s="59"/>
    </row>
    <row r="69" spans="2:10" ht="15.75">
      <c r="B69" s="57">
        <v>4</v>
      </c>
      <c r="C69" s="58"/>
      <c r="D69" s="58">
        <v>1850</v>
      </c>
      <c r="E69" s="59"/>
    </row>
    <row r="70" spans="2:10" ht="15.75">
      <c r="B70" s="57">
        <v>5</v>
      </c>
      <c r="C70" s="58"/>
      <c r="D70" s="58">
        <v>1850</v>
      </c>
      <c r="E70" s="59"/>
    </row>
    <row r="71" spans="2:10" ht="16.5" thickBot="1">
      <c r="B71" s="22" t="s">
        <v>43</v>
      </c>
      <c r="C71" s="58">
        <v>1647.55</v>
      </c>
      <c r="D71" s="58">
        <v>1850</v>
      </c>
      <c r="E71" s="59">
        <v>202.45000000000005</v>
      </c>
    </row>
    <row r="72" spans="2:10" ht="15.75">
      <c r="B72" s="61" t="s">
        <v>58</v>
      </c>
      <c r="C72" s="62">
        <v>1647.55</v>
      </c>
      <c r="D72" s="62">
        <v>9250</v>
      </c>
      <c r="E72" s="63">
        <v>202.45000000000005</v>
      </c>
    </row>
    <row r="73" spans="2:10" ht="15.75">
      <c r="B73" s="49" t="s">
        <v>59</v>
      </c>
      <c r="C73" s="50"/>
      <c r="D73" s="29"/>
      <c r="E73" s="51">
        <v>2.0489052273530031</v>
      </c>
    </row>
    <row r="74" spans="2:10" ht="16.5" thickBot="1">
      <c r="B74" s="52" t="s">
        <v>60</v>
      </c>
      <c r="C74" s="31"/>
      <c r="D74" s="31"/>
      <c r="E74" s="53">
        <v>0.41480086327761556</v>
      </c>
      <c r="G74">
        <v>0.41480086327761556</v>
      </c>
    </row>
    <row r="75" spans="2:10" ht="15.75">
      <c r="B75" s="54" t="s">
        <v>61</v>
      </c>
      <c r="C75" s="30"/>
      <c r="D75" s="30"/>
      <c r="E75" s="30"/>
      <c r="H75">
        <v>3.318099570436821</v>
      </c>
    </row>
    <row r="78" spans="2:10" ht="15.75">
      <c r="B78" s="41" t="s">
        <v>0</v>
      </c>
      <c r="C78" s="30"/>
      <c r="D78" s="30"/>
      <c r="E78" s="30"/>
      <c r="F78" s="30"/>
      <c r="G78" s="30"/>
      <c r="H78" s="30"/>
    </row>
    <row r="79" spans="2:10" ht="16.5" thickBot="1">
      <c r="B79" s="52" t="s">
        <v>64</v>
      </c>
      <c r="C79" s="52"/>
      <c r="D79" s="52"/>
      <c r="E79" s="52"/>
      <c r="F79" s="31"/>
      <c r="G79" s="29"/>
      <c r="H79" s="30"/>
    </row>
    <row r="80" spans="2:10" ht="15.75">
      <c r="B80" s="144" t="s">
        <v>65</v>
      </c>
      <c r="C80" s="144" t="s">
        <v>66</v>
      </c>
      <c r="D80" s="144" t="s">
        <v>30</v>
      </c>
      <c r="E80" s="64">
        <v>2010</v>
      </c>
      <c r="F80" s="22">
        <v>2015</v>
      </c>
      <c r="G80" s="65">
        <v>2030</v>
      </c>
      <c r="H80" s="65">
        <v>2045</v>
      </c>
    </row>
    <row r="81" spans="2:8" ht="16.5" thickBot="1">
      <c r="B81" s="145"/>
      <c r="C81" s="145"/>
      <c r="D81" s="145"/>
      <c r="E81" s="66"/>
      <c r="F81" s="67" t="s">
        <v>67</v>
      </c>
      <c r="G81" s="67" t="s">
        <v>68</v>
      </c>
      <c r="H81" s="67" t="s">
        <v>69</v>
      </c>
    </row>
    <row r="82" spans="2:8" ht="15.75">
      <c r="B82" s="41" t="s">
        <v>70</v>
      </c>
      <c r="C82" s="30"/>
      <c r="D82" s="57"/>
      <c r="E82" s="68"/>
      <c r="F82" s="68"/>
      <c r="G82" s="68"/>
      <c r="H82" s="68"/>
    </row>
    <row r="83" spans="2:8" ht="15.75">
      <c r="B83" s="29" t="s">
        <v>71</v>
      </c>
      <c r="C83" s="69" t="s">
        <v>29</v>
      </c>
      <c r="D83" s="57">
        <v>40</v>
      </c>
      <c r="E83" s="68"/>
      <c r="F83" s="68">
        <v>21</v>
      </c>
      <c r="G83" s="68">
        <v>7</v>
      </c>
      <c r="H83" s="68">
        <v>12</v>
      </c>
    </row>
    <row r="84" spans="2:8" ht="15.75">
      <c r="B84" s="30" t="s">
        <v>72</v>
      </c>
      <c r="C84" s="68" t="s">
        <v>29</v>
      </c>
      <c r="D84" s="57">
        <v>1</v>
      </c>
      <c r="E84" s="68"/>
      <c r="F84" s="68">
        <v>0</v>
      </c>
      <c r="G84" s="68">
        <v>1</v>
      </c>
      <c r="H84" s="68">
        <v>0</v>
      </c>
    </row>
    <row r="85" spans="2:8" ht="15.75">
      <c r="B85" s="70" t="s">
        <v>73</v>
      </c>
      <c r="C85" s="71"/>
      <c r="D85" s="22"/>
      <c r="E85" s="71"/>
      <c r="F85" s="71"/>
      <c r="G85" s="71"/>
      <c r="H85" s="71"/>
    </row>
    <row r="86" spans="2:8" ht="15.75">
      <c r="B86" s="72" t="s">
        <v>74</v>
      </c>
      <c r="C86" s="71" t="s">
        <v>75</v>
      </c>
      <c r="D86" s="22">
        <v>577</v>
      </c>
      <c r="E86" s="71"/>
      <c r="F86" s="71">
        <v>257</v>
      </c>
      <c r="G86" s="71">
        <v>148</v>
      </c>
      <c r="H86" s="71">
        <v>172</v>
      </c>
    </row>
    <row r="87" spans="2:8" ht="15.75">
      <c r="B87" s="41" t="s">
        <v>76</v>
      </c>
      <c r="C87" s="30"/>
      <c r="D87" s="57"/>
      <c r="E87" s="68"/>
      <c r="F87" s="68"/>
      <c r="G87" s="68"/>
      <c r="H87" s="68"/>
    </row>
    <row r="88" spans="2:8" ht="15.75">
      <c r="B88" s="30" t="s">
        <v>77</v>
      </c>
      <c r="C88" s="68" t="s">
        <v>78</v>
      </c>
      <c r="D88" s="57"/>
      <c r="E88" s="68"/>
      <c r="F88" s="73">
        <v>2600000</v>
      </c>
      <c r="G88" s="73">
        <v>2600000</v>
      </c>
      <c r="H88" s="73">
        <v>2600000</v>
      </c>
    </row>
    <row r="89" spans="2:8" ht="15.75">
      <c r="B89" s="30" t="s">
        <v>79</v>
      </c>
      <c r="C89" s="68" t="s">
        <v>78</v>
      </c>
      <c r="D89" s="57"/>
      <c r="E89" s="68"/>
      <c r="F89" s="73">
        <v>1700000</v>
      </c>
      <c r="G89" s="73">
        <v>1700000</v>
      </c>
      <c r="H89" s="73">
        <v>1700000</v>
      </c>
    </row>
    <row r="90" spans="2:8" ht="15.75">
      <c r="B90" s="72" t="s">
        <v>80</v>
      </c>
      <c r="C90" s="71" t="s">
        <v>81</v>
      </c>
      <c r="D90" s="71"/>
      <c r="E90" s="71"/>
      <c r="F90" s="74">
        <v>120000</v>
      </c>
      <c r="G90" s="74">
        <v>120000</v>
      </c>
      <c r="H90" s="74">
        <v>120000</v>
      </c>
    </row>
    <row r="91" spans="2:8" ht="15.75">
      <c r="B91" s="41" t="s">
        <v>82</v>
      </c>
      <c r="C91" s="30"/>
      <c r="D91" s="68"/>
      <c r="E91" s="68"/>
      <c r="F91" s="68"/>
      <c r="G91" s="68"/>
      <c r="H91" s="68"/>
    </row>
    <row r="92" spans="2:8" ht="15.75">
      <c r="B92" s="41" t="s">
        <v>83</v>
      </c>
      <c r="C92" s="57" t="s">
        <v>20</v>
      </c>
      <c r="D92" s="75">
        <v>105.7</v>
      </c>
      <c r="E92" s="76">
        <v>0</v>
      </c>
      <c r="F92" s="76">
        <v>54.6</v>
      </c>
      <c r="G92" s="76">
        <v>19.899999999999999</v>
      </c>
      <c r="H92" s="76">
        <v>31.2</v>
      </c>
    </row>
    <row r="93" spans="2:8" ht="15.75">
      <c r="B93" s="41" t="s">
        <v>84</v>
      </c>
      <c r="C93" s="22" t="s">
        <v>20</v>
      </c>
      <c r="D93" s="77">
        <v>69.240000000000009</v>
      </c>
      <c r="E93" s="76">
        <v>0</v>
      </c>
      <c r="F93" s="76">
        <v>30.84</v>
      </c>
      <c r="G93" s="76">
        <v>17.760000000000002</v>
      </c>
      <c r="H93" s="76">
        <v>20.64</v>
      </c>
    </row>
    <row r="94" spans="2:8" ht="16.5" thickBot="1">
      <c r="B94" s="37" t="s">
        <v>85</v>
      </c>
      <c r="C94" s="78" t="s">
        <v>20</v>
      </c>
      <c r="D94" s="79">
        <v>174.94</v>
      </c>
      <c r="E94" s="79">
        <v>0</v>
      </c>
      <c r="F94" s="79">
        <v>85.44</v>
      </c>
      <c r="G94" s="79">
        <v>37.659999999999997</v>
      </c>
      <c r="H94" s="79">
        <v>51.84</v>
      </c>
    </row>
    <row r="95" spans="2:8" ht="15.75">
      <c r="B95" s="80" t="s">
        <v>86</v>
      </c>
      <c r="C95" s="30"/>
      <c r="D95" s="30"/>
      <c r="E95" s="30"/>
      <c r="F95" s="30"/>
      <c r="G95" s="30"/>
      <c r="H95" s="30"/>
    </row>
    <row r="96" spans="2:8" ht="15.75">
      <c r="B96" s="54" t="s">
        <v>61</v>
      </c>
      <c r="C96" s="30"/>
      <c r="D96" s="30"/>
      <c r="E96" s="30"/>
      <c r="F96" s="30"/>
      <c r="G96" s="30"/>
      <c r="H96" s="30"/>
    </row>
    <row r="97" spans="2:6">
      <c r="D97">
        <v>174.94</v>
      </c>
    </row>
    <row r="99" spans="2:6" ht="15.75">
      <c r="B99" s="41" t="s">
        <v>87</v>
      </c>
      <c r="C99" s="41"/>
      <c r="D99" s="41"/>
    </row>
    <row r="100" spans="2:6" ht="16.5" thickBot="1">
      <c r="B100" s="146" t="s">
        <v>88</v>
      </c>
      <c r="C100" s="146"/>
      <c r="D100" s="146"/>
    </row>
    <row r="101" spans="2:6" ht="15.75">
      <c r="B101" s="147" t="s">
        <v>2</v>
      </c>
      <c r="C101" s="147"/>
      <c r="D101" s="81" t="s">
        <v>18</v>
      </c>
    </row>
    <row r="102" spans="2:6" ht="15.75">
      <c r="B102" s="148"/>
      <c r="C102" s="148"/>
      <c r="D102" s="22" t="s">
        <v>20</v>
      </c>
    </row>
    <row r="103" spans="2:6" ht="15.75">
      <c r="B103" s="29" t="s">
        <v>89</v>
      </c>
      <c r="C103" s="49"/>
      <c r="D103" s="82">
        <v>35.374420737906711</v>
      </c>
    </row>
    <row r="104" spans="2:6" ht="15.75">
      <c r="B104" s="29" t="s">
        <v>90</v>
      </c>
      <c r="C104" s="29"/>
      <c r="D104" s="82">
        <v>28.024616788256701</v>
      </c>
    </row>
    <row r="105" spans="2:6" ht="15.75">
      <c r="B105" s="29" t="s">
        <v>91</v>
      </c>
      <c r="C105" s="29"/>
      <c r="D105" s="82">
        <v>18.083025858040994</v>
      </c>
    </row>
    <row r="106" spans="2:6" ht="15.75">
      <c r="B106" s="29" t="s">
        <v>92</v>
      </c>
      <c r="C106" s="29"/>
      <c r="D106" s="82">
        <v>3.9122226568605827</v>
      </c>
    </row>
    <row r="107" spans="2:6" ht="15.75">
      <c r="B107" s="72" t="s">
        <v>93</v>
      </c>
      <c r="C107" s="72"/>
      <c r="D107" s="82">
        <v>7.5814464643615755</v>
      </c>
    </row>
    <row r="108" spans="2:6" ht="16.5" thickBot="1">
      <c r="B108" s="38" t="s">
        <v>94</v>
      </c>
      <c r="C108" s="38"/>
      <c r="D108" s="83">
        <v>92.975732505426564</v>
      </c>
      <c r="F108">
        <v>92.975732505426564</v>
      </c>
    </row>
    <row r="109" spans="2:6" ht="15.75">
      <c r="B109" s="54" t="s">
        <v>61</v>
      </c>
      <c r="C109" s="29"/>
      <c r="D109" s="29"/>
    </row>
    <row r="112" spans="2:6" ht="15.75">
      <c r="B112" s="41" t="s">
        <v>87</v>
      </c>
      <c r="C112" s="30"/>
    </row>
    <row r="113" spans="2:4" ht="30" customHeight="1" thickBot="1">
      <c r="B113" s="146" t="s">
        <v>95</v>
      </c>
      <c r="C113" s="146"/>
    </row>
    <row r="114" spans="2:4">
      <c r="B114" s="149" t="s">
        <v>65</v>
      </c>
      <c r="C114" s="138" t="s">
        <v>96</v>
      </c>
    </row>
    <row r="115" spans="2:4">
      <c r="B115" s="150"/>
      <c r="C115" s="140"/>
    </row>
    <row r="116" spans="2:4" ht="15.75">
      <c r="B116" s="41" t="s">
        <v>97</v>
      </c>
      <c r="C116" s="84">
        <v>0</v>
      </c>
    </row>
    <row r="117" spans="2:4" ht="15.75">
      <c r="B117" s="70" t="s">
        <v>98</v>
      </c>
      <c r="C117" s="84">
        <v>12.48</v>
      </c>
    </row>
    <row r="118" spans="2:4" ht="16.5" thickBot="1">
      <c r="B118" s="37" t="s">
        <v>85</v>
      </c>
      <c r="C118" s="83">
        <v>12.48</v>
      </c>
    </row>
    <row r="119" spans="2:4" ht="15.75">
      <c r="B119" s="85" t="s">
        <v>61</v>
      </c>
      <c r="C119" s="85"/>
    </row>
    <row r="122" spans="2:4">
      <c r="C122" s="60">
        <v>655.97354256465678</v>
      </c>
    </row>
    <row r="123" spans="2:4">
      <c r="C123" s="60">
        <v>655.97354256465678</v>
      </c>
      <c r="D123">
        <v>0</v>
      </c>
    </row>
  </sheetData>
  <mergeCells count="38">
    <mergeCell ref="F4:F5"/>
    <mergeCell ref="B26:F26"/>
    <mergeCell ref="B31:F31"/>
    <mergeCell ref="B32:B34"/>
    <mergeCell ref="C32:C34"/>
    <mergeCell ref="D32:H32"/>
    <mergeCell ref="C17:C18"/>
    <mergeCell ref="D17:D18"/>
    <mergeCell ref="E17:E18"/>
    <mergeCell ref="B4:B5"/>
    <mergeCell ref="C4:C5"/>
    <mergeCell ref="D4:D5"/>
    <mergeCell ref="E4:E5"/>
    <mergeCell ref="J32:J34"/>
    <mergeCell ref="D33:D34"/>
    <mergeCell ref="E33:E34"/>
    <mergeCell ref="F33:F34"/>
    <mergeCell ref="G33:G34"/>
    <mergeCell ref="H33:H34"/>
    <mergeCell ref="I32:I34"/>
    <mergeCell ref="B62:B65"/>
    <mergeCell ref="C62:E62"/>
    <mergeCell ref="C63:C64"/>
    <mergeCell ref="D63:D64"/>
    <mergeCell ref="E63:E64"/>
    <mergeCell ref="B43:B46"/>
    <mergeCell ref="C43:E43"/>
    <mergeCell ref="C44:C45"/>
    <mergeCell ref="D44:D45"/>
    <mergeCell ref="E44:E45"/>
    <mergeCell ref="B114:B115"/>
    <mergeCell ref="C114:C115"/>
    <mergeCell ref="B80:B81"/>
    <mergeCell ref="C80:C81"/>
    <mergeCell ref="D80:D81"/>
    <mergeCell ref="B100:D100"/>
    <mergeCell ref="B101:C102"/>
    <mergeCell ref="B113:C11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TAB A.2.3.1</vt:lpstr>
      <vt:lpstr>TAB A.2.3.2</vt:lpstr>
      <vt:lpstr>TAB A.2.3.3</vt:lpstr>
      <vt:lpstr>TAB A.2.3.4</vt:lpstr>
      <vt:lpstr>TAB A.2.3.5</vt:lpstr>
      <vt:lpstr>TAB A.2.3.6</vt:lpstr>
      <vt:lpstr>TAB A.2.3.7</vt:lpstr>
      <vt:lpstr>TAB A.2.3.8</vt:lpstr>
      <vt:lpstr>TRECHO DRIBAS GUAR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2011-05-03T13:35:45Z</dcterms:created>
  <dcterms:modified xsi:type="dcterms:W3CDTF">2011-08-25T19:49:12Z</dcterms:modified>
</cp:coreProperties>
</file>