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2.5.1" sheetId="2" r:id="rId1"/>
    <sheet name="TAB A.2.5.2" sheetId="6" r:id="rId2"/>
    <sheet name="TAB A.2.5.3" sheetId="7" r:id="rId3"/>
    <sheet name="TAB A.2.5.4" sheetId="8" r:id="rId4"/>
    <sheet name="TAB A.2.5.5" sheetId="9" r:id="rId5"/>
    <sheet name="TAB A.2.5.6" sheetId="10" r:id="rId6"/>
    <sheet name="TAB A.2.5.7" sheetId="11" r:id="rId7"/>
    <sheet name="TAB A.2.5.8" sheetId="12" r:id="rId8"/>
    <sheet name="TAB A.2.5.9" sheetId="13" r:id="rId9"/>
    <sheet name="TAB A.2.5.10" sheetId="14" r:id="rId10"/>
    <sheet name="TAB A.2.5.11" sheetId="15" r:id="rId11"/>
    <sheet name="TAB A.5.2.12" sheetId="16" r:id="rId12"/>
    <sheet name="TRECHO GUARAP CASC" sheetId="1" r:id="rId13"/>
  </sheets>
  <externalReferences>
    <externalReference r:id="rId14"/>
  </externalReferences>
  <calcPr calcId="125725"/>
</workbook>
</file>

<file path=xl/calcChain.xml><?xml version="1.0" encoding="utf-8"?>
<calcChain xmlns="http://schemas.openxmlformats.org/spreadsheetml/2006/main">
  <c r="E9" i="16"/>
  <c r="F12" i="2"/>
  <c r="E12"/>
  <c r="D12"/>
  <c r="F11"/>
  <c r="E11"/>
  <c r="D11"/>
  <c r="F10"/>
  <c r="E10"/>
  <c r="D10"/>
  <c r="F9"/>
  <c r="E9"/>
  <c r="D9"/>
  <c r="F7"/>
  <c r="E7"/>
  <c r="D7"/>
  <c r="F13" l="1"/>
</calcChain>
</file>

<file path=xl/sharedStrings.xml><?xml version="1.0" encoding="utf-8"?>
<sst xmlns="http://schemas.openxmlformats.org/spreadsheetml/2006/main" count="518" uniqueCount="279">
  <si>
    <t>QUADRO XXX</t>
  </si>
  <si>
    <t>TRECHO GUARAPUAVA - CASCAVEL INVESTIMENTOS EM LICENCIAMENTO DE TRENS</t>
  </si>
  <si>
    <t>Licienciamento de Trens</t>
  </si>
  <si>
    <t>Unidade</t>
  </si>
  <si>
    <t>Quantidade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</si>
  <si>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</si>
  <si>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</si>
  <si>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</si>
  <si>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</si>
  <si>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</si>
  <si>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</si>
  <si>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</si>
  <si>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</si>
  <si>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</si>
  <si>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</si>
  <si>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</si>
  <si>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</si>
  <si>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</si>
  <si>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</si>
  <si>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</si>
  <si>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RELAÇÃO DE TEMINAIS DA ALL E FERROESTE NO CORREDOR</t>
  </si>
  <si>
    <t>TRECHO GUARAPUAVA - CASCAVEL</t>
  </si>
  <si>
    <t>Terminais</t>
  </si>
  <si>
    <t>Número de linhas</t>
  </si>
  <si>
    <t>Extensão Linhas (m)</t>
  </si>
  <si>
    <t>Custo   US$/km</t>
  </si>
  <si>
    <t>Custo   US$ Milhões</t>
  </si>
  <si>
    <t>Maior</t>
  </si>
  <si>
    <t>Média</t>
  </si>
  <si>
    <t>Projeto</t>
  </si>
  <si>
    <t>Ampliação Total</t>
  </si>
  <si>
    <t>Agrária</t>
  </si>
  <si>
    <t>Cascavel</t>
  </si>
  <si>
    <t xml:space="preserve">Total </t>
  </si>
  <si>
    <t>Fonte: Enefer Consultoria, Projetos Ltda</t>
  </si>
  <si>
    <t>INVESTIMENTOS - PLANO DE VIAS</t>
  </si>
  <si>
    <t>Pátios</t>
  </si>
  <si>
    <t>Desvios Extensões</t>
  </si>
  <si>
    <t>Atual</t>
  </si>
  <si>
    <t>Ampliação</t>
  </si>
  <si>
    <t>m</t>
  </si>
  <si>
    <t>Guarapuava</t>
  </si>
  <si>
    <t>Campo Santo</t>
  </si>
  <si>
    <t>Limoeiro</t>
  </si>
  <si>
    <t>Araras</t>
  </si>
  <si>
    <t>Goioxim</t>
  </si>
  <si>
    <t>Canta Galo</t>
  </si>
  <si>
    <t>Laranjeiras do Sul</t>
  </si>
  <si>
    <t>Herveira</t>
  </si>
  <si>
    <t>Guaraniaçu</t>
  </si>
  <si>
    <t>Ibema</t>
  </si>
  <si>
    <t>Campo Bonito</t>
  </si>
  <si>
    <t>Extensão Total</t>
  </si>
  <si>
    <t>Custo de Ampliação (US$ milhões/km)</t>
  </si>
  <si>
    <t>Custo de Ampliação (US$ milhões)</t>
  </si>
  <si>
    <t>Fonte: Enefer, Consultoria e Projetos Ltda</t>
  </si>
  <si>
    <t>INVESTIMENTO EM FROTAS DO TRECHO GUARAPUAVA - CASCAVEL DA FERROESTE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</si>
  <si>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</si>
  <si>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</si>
  <si>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</si>
  <si>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</si>
  <si>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</si>
  <si>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</si>
  <si>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</si>
  <si>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</si>
  <si>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</si>
  <si>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</si>
  <si>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</si>
  <si>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</si>
  <si>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</si>
  <si>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</si>
  <si>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</si>
  <si>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</si>
  <si>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</si>
  <si>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</si>
  <si>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</si>
  <si>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</si>
  <si>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</si>
  <si>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</si>
  <si>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>FERROESTE - INVESTIMENTOS EM OFICINAS DE MANUTENÇÃO DAS FROTAS</t>
  </si>
  <si>
    <t>INSTALAÇÕES</t>
  </si>
  <si>
    <t>Oficina de Manutenção de Locos (OML) no Terminal de Cascavel</t>
  </si>
  <si>
    <t xml:space="preserve">         Obras Civis</t>
  </si>
  <si>
    <t xml:space="preserve">         Posto próprio de abastecimento</t>
  </si>
  <si>
    <t xml:space="preserve">         Reperfiladora de rodas </t>
  </si>
  <si>
    <t xml:space="preserve">         Galpão de teste de carga</t>
  </si>
  <si>
    <t xml:space="preserve">         Lavadouro de locos</t>
  </si>
  <si>
    <t xml:space="preserve">         Linhas internas e AMV's</t>
  </si>
  <si>
    <t xml:space="preserve">         Equipamentos, ferramental e utilidades</t>
  </si>
  <si>
    <t xml:space="preserve">         Pontes rolantes, empilhadeiras, carros industriais</t>
  </si>
  <si>
    <t xml:space="preserve">         Loco de manobra na oficina</t>
  </si>
  <si>
    <t xml:space="preserve">         Eventuais</t>
  </si>
  <si>
    <t xml:space="preserve">        Sub - Total</t>
  </si>
  <si>
    <t>Oficina de Manutenção de Vagões (OMV) no Terminal de Cascavel</t>
  </si>
  <si>
    <t xml:space="preserve">         Oficina de rodeiros</t>
  </si>
  <si>
    <t xml:space="preserve">         Oficina de pintura</t>
  </si>
  <si>
    <t xml:space="preserve">         "Track mobile"</t>
  </si>
  <si>
    <t xml:space="preserve">         Loco de manobra</t>
  </si>
  <si>
    <t>Posto de Revista de Locomotivas (PRL) (*)</t>
  </si>
  <si>
    <t>Posto de Abastecimento de Locomotivas (PA) (*)</t>
  </si>
  <si>
    <t xml:space="preserve">         Tanques (OD, OL) </t>
  </si>
  <si>
    <t xml:space="preserve">         Bombas, tubulações, bicos, medidores </t>
  </si>
  <si>
    <t xml:space="preserve">         Abastecimentos internos </t>
  </si>
  <si>
    <t xml:space="preserve">         Sistema areieiro </t>
  </si>
  <si>
    <t>2 Postos de Revista de Vagões (PRV) (**)</t>
  </si>
  <si>
    <t xml:space="preserve">         Obras Civis (2 vezes)</t>
  </si>
  <si>
    <t xml:space="preserve">         Equipamentos, ferramental e utilidades (2 vezes)</t>
  </si>
  <si>
    <t xml:space="preserve">         Linhas internas e AMV's (2 vezes)</t>
  </si>
  <si>
    <t>Linhas de Acesso</t>
  </si>
  <si>
    <t xml:space="preserve">        Linhas de acesso (estimado) </t>
  </si>
  <si>
    <t xml:space="preserve">        Sub- Total</t>
  </si>
  <si>
    <t>Investimento Total</t>
  </si>
  <si>
    <t xml:space="preserve">(*) Em Cascavel </t>
  </si>
  <si>
    <t>(**) Em Foz de Iguaçu e Cascavel</t>
  </si>
  <si>
    <t>Fonte: VALEC - Engenharia, Construções e Ferrovias SA e</t>
  </si>
  <si>
    <t xml:space="preserve">            Enefer Consultoria e Projetos Ltda</t>
  </si>
  <si>
    <t>FERROESTE - INVESTIMENTOS EM EQUIPAMENTOS DA VIA</t>
  </si>
  <si>
    <t>Equipamentos</t>
  </si>
  <si>
    <t>US$/Unidade</t>
  </si>
  <si>
    <t>US$  milhões</t>
  </si>
  <si>
    <t>Ferroviários</t>
  </si>
  <si>
    <t>Socadoras de linha.</t>
  </si>
  <si>
    <t>Socadora e aparelho de mudança de via.</t>
  </si>
  <si>
    <t>Reguladoras de lastro.</t>
  </si>
  <si>
    <t>Desguarnecedora.</t>
  </si>
  <si>
    <t>Renovação da via.</t>
  </si>
  <si>
    <t>Estabilizadora.</t>
  </si>
  <si>
    <t>Carro controle.</t>
  </si>
  <si>
    <t>Esmerilhadoras de trilhos.</t>
  </si>
  <si>
    <t>Soldagem de  trilhos</t>
  </si>
  <si>
    <t>Guindastes rodo-ferroviário.</t>
  </si>
  <si>
    <t>Guindastes ferroviário de 200 t.</t>
  </si>
  <si>
    <t>Lotes de equipamentos e ferramentas de pequeno porte</t>
  </si>
  <si>
    <t>Instalações das sedes das turmas de manutenção</t>
  </si>
  <si>
    <t>Sub-Total</t>
  </si>
  <si>
    <t>Rodoviário</t>
  </si>
  <si>
    <t>Carregadeira 924</t>
  </si>
  <si>
    <t>Esc. Hidrául. PC 200</t>
  </si>
  <si>
    <t>Trator D 6</t>
  </si>
  <si>
    <t>Retro 4x4</t>
  </si>
  <si>
    <t>Rolo CA 15</t>
  </si>
  <si>
    <t>Motoniveladora</t>
  </si>
  <si>
    <t>Caminhão Munck</t>
  </si>
  <si>
    <t xml:space="preserve">Cam. Baú ou Ônibus </t>
  </si>
  <si>
    <t>Caminhão Basculante</t>
  </si>
  <si>
    <t>Caminhão ¾</t>
  </si>
  <si>
    <t>Carro Pipa</t>
  </si>
  <si>
    <t>Camin.4x4 Cab. Dupla</t>
  </si>
  <si>
    <t>Carro Leve</t>
  </si>
  <si>
    <t>Total Geral</t>
  </si>
  <si>
    <t>Fonte: VALEC - Engenharia, Construções e Ferrovias SA e Enefer Consultoria e Projetos Ltda</t>
  </si>
  <si>
    <t>FERROESTE  –  LOCOMOTIVAS  –  INVESTIMENTO  EM SERVIÇOS DE MANUTENÇÃO</t>
  </si>
  <si>
    <t>Tipo de Locomotiva</t>
  </si>
  <si>
    <t>Serviço a Realizar</t>
  </si>
  <si>
    <t xml:space="preserve"> Horizonte 2015 (Locomotivas)</t>
  </si>
  <si>
    <t>GE ou GM – 1.200 HP 80 t – Peso Aderente</t>
  </si>
  <si>
    <t>Trem de Manutenção e Serviço</t>
  </si>
  <si>
    <t>Trem Socorro</t>
  </si>
  <si>
    <t>Quantitativo Total (locomotivas)</t>
  </si>
  <si>
    <t xml:space="preserve">Custo em US$ milhões </t>
  </si>
  <si>
    <t xml:space="preserve">FERROESTE - VAGÕES  –  QUANTIDADE E INVESTIMENTO </t>
  </si>
  <si>
    <t>Tipo de Vagão</t>
  </si>
  <si>
    <t xml:space="preserve"> Horizonte 2015 (vagões)</t>
  </si>
  <si>
    <t>PNE, HNE e GNE</t>
  </si>
  <si>
    <t>Trem de Serviço e Manutenção</t>
  </si>
  <si>
    <t>FND, PND e GND</t>
  </si>
  <si>
    <t>Quantitativo Total</t>
  </si>
  <si>
    <t xml:space="preserve">                ENEFER Consultoria e Projetos Ltda</t>
  </si>
  <si>
    <t>FERROESTE - INVESTIMENTO EM DORMITÓRIOS - HORIZONTE 2015</t>
  </si>
  <si>
    <t>Localização</t>
  </si>
  <si>
    <t>Área (m2)</t>
  </si>
  <si>
    <t>Custo (US$/m2)</t>
  </si>
  <si>
    <t>Total (US$ milhões)</t>
  </si>
  <si>
    <t xml:space="preserve">Fonte: VALEC - Engenharia, Construções e Ferrovias SA e </t>
  </si>
  <si>
    <t xml:space="preserve">            ENEFER Consultoria e Projetos Ltda</t>
  </si>
  <si>
    <t>FERROESTE-INVESTIMENTO EM INSTALAÇÕES ADMINISTRATIVAS E RESIDÊNCIAS-HORIZONTE DE 2045</t>
  </si>
  <si>
    <t>Instalação</t>
  </si>
  <si>
    <t>Custo (US$)/Unidade</t>
  </si>
  <si>
    <t>Custo de Implantação US$ milhões</t>
  </si>
  <si>
    <t>Prédios das Residências de Via e Sistemas</t>
  </si>
  <si>
    <t>m2</t>
  </si>
  <si>
    <t>Prédio da Oficina de Mecanização</t>
  </si>
  <si>
    <t>Linhas Ferroviárias de Acesso</t>
  </si>
  <si>
    <t>km</t>
  </si>
  <si>
    <t>Chaves (AMV) das Linhas de Acesso</t>
  </si>
  <si>
    <t>Fonte: VALEC - Engenharia, Construções e Ferrovias SA e ENEFER Consultoria e Projetos Ltda</t>
  </si>
  <si>
    <t xml:space="preserve">QUADRO XXX </t>
  </si>
  <si>
    <t>REPOSIÇÃO DE MATERIAIS E SERVIÇOS DA VIA PEMANENTE DOS TRECHOS  DA FERROESTE - HORIZONTE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</si>
  <si>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</si>
  <si>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</si>
  <si>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</si>
  <si>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</si>
  <si>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</si>
  <si>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</si>
  <si>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</si>
  <si>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REPOSIÇÃO DE FROTAS DO TRECHO GUARAPUAVA - CASCAVEL DA FERROESTE</t>
  </si>
  <si>
    <t>US$  Milhões</t>
  </si>
  <si>
    <t>Locomotivas</t>
  </si>
  <si>
    <t>Vagões</t>
  </si>
  <si>
    <t>1.7</t>
  </si>
  <si>
    <t xml:space="preserve">    Intalações de Manutenção das Frotas</t>
  </si>
  <si>
    <t>1.8</t>
  </si>
  <si>
    <t xml:space="preserve">    Outras Instalações de Manutenção e Prédios</t>
  </si>
  <si>
    <t xml:space="preserve">    Sub Total Infraestrutura (somatório de 1.1 a 1.8)</t>
  </si>
  <si>
    <t>2.2</t>
  </si>
  <si>
    <t xml:space="preserve">    Manutenção da Via Permantente Locos</t>
  </si>
  <si>
    <t>3.2</t>
  </si>
  <si>
    <t xml:space="preserve">    Manutenção da Via Permantente Vagões</t>
  </si>
  <si>
    <t>4.1</t>
  </si>
  <si>
    <t xml:space="preserve">    Equipamentos de Manutenção da Via</t>
  </si>
  <si>
    <t>TABELA A.2.5.11 // Reposição de Materiais e Serviços da Via Permanente dos Trechos da Ferroeste Horizonte 2015 a 2045</t>
  </si>
  <si>
    <t>US$ Milhões/ Unidade</t>
  </si>
  <si>
    <t>Licenciamento de Trens</t>
  </si>
  <si>
    <t>US$ Milhões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</si>
  <si>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</si>
  <si>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</si>
  <si>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</si>
  <si>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</si>
  <si>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</si>
  <si>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TABELA A.2.5.1 // Trecho Guarapuava – Cascavel – Investimentos em Licenciamento de Trens</t>
  </si>
  <si>
    <t>Fonte: Enefer - Consultoria, Projetos Ltda. e Valec - Engenharia, Construções e Ferrovias S.A. - Estudos Operacionais e de Viabilidade Técnica e Econômica da EF-355.</t>
  </si>
  <si>
    <t>TABELA A.2.5.2 // Relação de Terminais da ALL e da Ferroeste no Corredor Trecho Guarapuava – Cascavel</t>
  </si>
  <si>
    <t>Fonte: Enefer - Consultoria, Projetos Ltda.</t>
  </si>
  <si>
    <t>TABELA A.2.5.3 // Investimentos – Planos de Vias Trecho Guarapuava – Cascavel</t>
  </si>
  <si>
    <t>Cantagalo</t>
  </si>
  <si>
    <t>TABELA A.2.5.4 // Investimentos em Frotas do Trecho Guarapuava – Cascavel da Ferroeste</t>
  </si>
  <si>
    <t>Instalações</t>
  </si>
  <si>
    <t>TABELA A.2.5.5 // Ferroeste – Investimentos em Oficinas de Manutenção das Frotas</t>
  </si>
  <si>
    <t xml:space="preserve">         Obras civis</t>
  </si>
  <si>
    <t xml:space="preserve">         Linhas internas e AMVs</t>
  </si>
  <si>
    <r>
      <t xml:space="preserve">         </t>
    </r>
    <r>
      <rPr>
        <i/>
        <sz val="12"/>
        <rFont val="Arial"/>
        <family val="2"/>
      </rPr>
      <t>Track mobile</t>
    </r>
  </si>
  <si>
    <t xml:space="preserve">        Subtotal</t>
  </si>
  <si>
    <t xml:space="preserve">         Obras civis (2 vezes)</t>
  </si>
  <si>
    <t xml:space="preserve">         Linhas internas e AMVs (2 vezes)</t>
  </si>
  <si>
    <t xml:space="preserve">        SubtTotal</t>
  </si>
  <si>
    <t xml:space="preserve">(*) Em Cascavel. </t>
  </si>
  <si>
    <t>(**) Em Foz de Iguaçu e Cascavel.</t>
  </si>
  <si>
    <t>Fonte: Valec - Engenharia, Construções e Ferrovias S.A. e</t>
  </si>
  <si>
    <t xml:space="preserve">            Enefer - Consultoria, Projetos Ltda.</t>
  </si>
  <si>
    <t>TABELA A.2.5.6 // Ferroeste – Investimentos em Equipamentos da Via</t>
  </si>
  <si>
    <t>Socadoras de linha</t>
  </si>
  <si>
    <t>Socadora e aparelho de mudança de via</t>
  </si>
  <si>
    <t>Reguladoras de lastro</t>
  </si>
  <si>
    <t>Desguarnecedora</t>
  </si>
  <si>
    <t>Renovação da via</t>
  </si>
  <si>
    <t>Estabilizadora</t>
  </si>
  <si>
    <t>Carro controle</t>
  </si>
  <si>
    <t>Esmerilhadoras de trilhos</t>
  </si>
  <si>
    <t>Guindastes rodoferroviário</t>
  </si>
  <si>
    <t>Guindastes ferroviário de 200t</t>
  </si>
  <si>
    <t>Subtotal</t>
  </si>
  <si>
    <t>Escavadeira Hidráulica PC 200</t>
  </si>
  <si>
    <t>Trator D6</t>
  </si>
  <si>
    <t>Retroescavaderia 4x4</t>
  </si>
  <si>
    <t>Caminhão basculante</t>
  </si>
  <si>
    <t xml:space="preserve">Caminhão-baú ou ônibus </t>
  </si>
  <si>
    <t>Carro-pipa</t>
  </si>
  <si>
    <t>Caminhão4x4 Cabine dupla</t>
  </si>
  <si>
    <t>Carro leve</t>
  </si>
  <si>
    <t>Fonte: Valec - Engenharia, Construções e Ferrovias S.A. e Enefer - Consultoria, Projetos Ltda.</t>
  </si>
  <si>
    <t xml:space="preserve"> Horizonte 2015 (locomotivas)</t>
  </si>
  <si>
    <t>TABELA A.2.5.7 // Ferroeste – Locomotivas – Investimento em Serviços de Manutenção</t>
  </si>
  <si>
    <t>TABELA A.2.5.8 // Ferroeste – Vagões – Quantidade e Investimento</t>
  </si>
  <si>
    <t>TABELA A.2.5.9 // Ferroeste – Investimento em Dormitórios – Horizonte 2015</t>
  </si>
  <si>
    <t>TABELA A.2.5.10 // Ferroeste – Investimento em Instalações Administrativas e Residências – Horizonte de 2045</t>
  </si>
  <si>
    <r>
      <t>m</t>
    </r>
    <r>
      <rPr>
        <vertAlign val="superscript"/>
        <sz val="12"/>
        <color theme="1"/>
        <rFont val="Arial"/>
        <family val="2"/>
      </rPr>
      <t>2</t>
    </r>
  </si>
  <si>
    <t>Prédios das residências de via e sistemas</t>
  </si>
  <si>
    <t>Prédio da oficina de mecanização</t>
  </si>
  <si>
    <t>Linhas ferroviárias de acesso</t>
  </si>
  <si>
    <t>Chaves (AMV) das linhas de acesso</t>
  </si>
  <si>
    <t>Reposição de trilhos assessórios por ano</t>
  </si>
  <si>
    <t>Total reposição anual</t>
  </si>
  <si>
    <t>TABELA A.5.2.12 // Reposição de Frotas do Trecho Guarapuava – Cacavel da Ferroeste</t>
  </si>
  <si>
    <t xml:space="preserve">           Enefer - Consultoria, Projetos Ltda.</t>
  </si>
  <si>
    <t xml:space="preserve">Fonte: Valec - Engenharia, Construções e Ferrovias S.A. e </t>
  </si>
  <si>
    <r>
      <t>Área (m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</si>
  <si>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r>
      <t>Custo (US$/m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</si>
  <si>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t>Trem de Serviço e de Manutenção</t>
  </si>
  <si>
    <t>Trem de Manutenção e de Serviço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</si>
</sst>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"/>
    <numFmt numFmtId="166" formatCode="0.000"/>
    <numFmt numFmtId="167" formatCode="0.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3"/>
      <name val="Courier"/>
      <family val="3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6" tint="-0.249977111117893"/>
      <name val="Arial"/>
      <family val="2"/>
    </font>
    <font>
      <b/>
      <sz val="12"/>
      <name val="Courier"/>
      <family val="3"/>
    </font>
    <font>
      <i/>
      <sz val="12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center"/>
    </xf>
    <xf numFmtId="0" fontId="3" fillId="2" borderId="2" xfId="0" applyFont="1" applyFill="1" applyBorder="1"/>
    <xf numFmtId="0" fontId="2" fillId="2" borderId="3" xfId="0" applyFont="1" applyFill="1" applyBorder="1"/>
    <xf numFmtId="0" fontId="1" fillId="2" borderId="3" xfId="0" applyFont="1" applyFill="1" applyBorder="1"/>
    <xf numFmtId="166" fontId="2" fillId="2" borderId="3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0" fontId="0" fillId="2" borderId="0" xfId="0" applyFill="1"/>
    <xf numFmtId="0" fontId="5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 applyAlignment="1">
      <alignment horizontal="left"/>
    </xf>
    <xf numFmtId="167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166" fontId="3" fillId="2" borderId="0" xfId="0" applyNumberFormat="1" applyFont="1" applyFill="1" applyBorder="1" applyAlignment="1">
      <alignment horizontal="center"/>
    </xf>
    <xf numFmtId="0" fontId="4" fillId="2" borderId="3" xfId="0" applyFont="1" applyFill="1" applyBorder="1"/>
    <xf numFmtId="0" fontId="5" fillId="2" borderId="3" xfId="0" applyFont="1" applyFill="1" applyBorder="1"/>
    <xf numFmtId="3" fontId="5" fillId="2" borderId="3" xfId="0" applyNumberFormat="1" applyFont="1" applyFill="1" applyBorder="1" applyAlignment="1">
      <alignment horizontal="center"/>
    </xf>
    <xf numFmtId="165" fontId="2" fillId="2" borderId="3" xfId="0" applyNumberFormat="1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0" fontId="4" fillId="2" borderId="1" xfId="0" applyFont="1" applyFill="1" applyBorder="1"/>
    <xf numFmtId="165" fontId="4" fillId="2" borderId="1" xfId="0" applyNumberFormat="1" applyFont="1" applyFill="1" applyBorder="1"/>
    <xf numFmtId="4" fontId="5" fillId="2" borderId="0" xfId="0" applyNumberFormat="1" applyFont="1" applyFill="1" applyBorder="1"/>
    <xf numFmtId="0" fontId="4" fillId="2" borderId="0" xfId="0" applyFont="1" applyFill="1"/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3" fontId="4" fillId="2" borderId="2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justify" vertical="top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justify" vertical="top"/>
    </xf>
    <xf numFmtId="165" fontId="5" fillId="2" borderId="0" xfId="0" applyNumberFormat="1" applyFont="1" applyFill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/>
    </xf>
    <xf numFmtId="165" fontId="5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/>
    </xf>
    <xf numFmtId="165" fontId="4" fillId="2" borderId="2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justify" vertical="top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justify" vertical="top"/>
    </xf>
    <xf numFmtId="0" fontId="4" fillId="2" borderId="6" xfId="0" applyFont="1" applyFill="1" applyBorder="1" applyAlignment="1">
      <alignment horizontal="justify" vertical="top"/>
    </xf>
    <xf numFmtId="165" fontId="4" fillId="2" borderId="6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/>
    </xf>
    <xf numFmtId="165" fontId="4" fillId="2" borderId="1" xfId="0" applyNumberFormat="1" applyFont="1" applyFill="1" applyBorder="1" applyAlignment="1">
      <alignment horizontal="center" vertical="top" wrapText="1"/>
    </xf>
    <xf numFmtId="3" fontId="5" fillId="2" borderId="0" xfId="0" applyNumberFormat="1" applyFont="1" applyFill="1" applyAlignment="1">
      <alignment horizontal="right" vertical="top" wrapText="1"/>
    </xf>
    <xf numFmtId="3" fontId="5" fillId="2" borderId="0" xfId="0" applyNumberFormat="1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vertical="top"/>
    </xf>
    <xf numFmtId="0" fontId="6" fillId="2" borderId="0" xfId="0" applyFont="1" applyFill="1" applyAlignment="1">
      <alignment horizontal="right" vertical="top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justify"/>
    </xf>
    <xf numFmtId="4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/>
    <xf numFmtId="0" fontId="3" fillId="2" borderId="0" xfId="0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0" fontId="4" fillId="2" borderId="6" xfId="0" applyFont="1" applyFill="1" applyBorder="1"/>
    <xf numFmtId="4" fontId="4" fillId="2" borderId="6" xfId="0" applyNumberFormat="1" applyFont="1" applyFill="1" applyBorder="1" applyAlignment="1">
      <alignment horizontal="center"/>
    </xf>
    <xf numFmtId="4" fontId="4" fillId="2" borderId="6" xfId="0" applyNumberFormat="1" applyFont="1" applyFill="1" applyBorder="1"/>
    <xf numFmtId="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justify"/>
    </xf>
    <xf numFmtId="0" fontId="2" fillId="2" borderId="3" xfId="0" applyFont="1" applyFill="1" applyBorder="1" applyAlignment="1">
      <alignment horizontal="justify"/>
    </xf>
    <xf numFmtId="4" fontId="2" fillId="2" borderId="3" xfId="0" applyNumberFormat="1" applyFont="1" applyFill="1" applyBorder="1"/>
    <xf numFmtId="0" fontId="5" fillId="2" borderId="4" xfId="0" applyFont="1" applyFill="1" applyBorder="1" applyAlignment="1">
      <alignment vertical="top"/>
    </xf>
    <xf numFmtId="0" fontId="7" fillId="0" borderId="0" xfId="0" applyFont="1"/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justify" wrapText="1"/>
    </xf>
    <xf numFmtId="0" fontId="3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justify" wrapText="1"/>
    </xf>
    <xf numFmtId="0" fontId="3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vertical="top"/>
    </xf>
    <xf numFmtId="0" fontId="8" fillId="2" borderId="0" xfId="0" applyFont="1" applyFill="1"/>
    <xf numFmtId="0" fontId="8" fillId="2" borderId="1" xfId="0" applyFont="1" applyFill="1" applyBorder="1"/>
    <xf numFmtId="0" fontId="2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/>
    </xf>
    <xf numFmtId="0" fontId="3" fillId="0" borderId="0" xfId="0" applyFont="1"/>
    <xf numFmtId="0" fontId="3" fillId="2" borderId="0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166" fontId="3" fillId="2" borderId="2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0" fontId="5" fillId="2" borderId="4" xfId="0" applyFont="1" applyFill="1" applyBorder="1"/>
    <xf numFmtId="165" fontId="4" fillId="2" borderId="0" xfId="0" applyNumberFormat="1" applyFont="1" applyFill="1" applyAlignment="1">
      <alignment horizontal="center"/>
    </xf>
    <xf numFmtId="4" fontId="0" fillId="0" borderId="0" xfId="0" applyNumberFormat="1"/>
    <xf numFmtId="9" fontId="0" fillId="0" borderId="0" xfId="0" applyNumberFormat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7" fillId="2" borderId="0" xfId="0" applyFont="1" applyFill="1"/>
    <xf numFmtId="0" fontId="0" fillId="0" borderId="0" xfId="0" applyFont="1"/>
    <xf numFmtId="0" fontId="11" fillId="2" borderId="1" xfId="0" applyFont="1" applyFill="1" applyBorder="1"/>
    <xf numFmtId="0" fontId="7" fillId="2" borderId="1" xfId="0" applyFont="1" applyFill="1" applyBorder="1"/>
    <xf numFmtId="0" fontId="0" fillId="2" borderId="0" xfId="0" applyFont="1" applyFill="1"/>
    <xf numFmtId="0" fontId="11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/>
    </xf>
    <xf numFmtId="0" fontId="0" fillId="2" borderId="1" xfId="0" applyFont="1" applyFill="1" applyBorder="1"/>
    <xf numFmtId="0" fontId="1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8" fillId="2" borderId="0" xfId="0" applyFont="1" applyFill="1" applyBorder="1"/>
    <xf numFmtId="165" fontId="2" fillId="2" borderId="3" xfId="0" applyNumberFormat="1" applyFont="1" applyFill="1" applyBorder="1" applyAlignment="1">
      <alignment horizontal="center"/>
    </xf>
    <xf numFmtId="0" fontId="13" fillId="2" borderId="0" xfId="0" applyFont="1" applyFill="1"/>
    <xf numFmtId="3" fontId="3" fillId="2" borderId="0" xfId="0" applyNumberFormat="1" applyFont="1" applyFill="1" applyAlignment="1">
      <alignment horizontal="right"/>
    </xf>
    <xf numFmtId="0" fontId="9" fillId="2" borderId="3" xfId="0" applyFont="1" applyFill="1" applyBorder="1"/>
    <xf numFmtId="0" fontId="3" fillId="2" borderId="2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center"/>
    </xf>
    <xf numFmtId="4" fontId="5" fillId="2" borderId="0" xfId="0" applyNumberFormat="1" applyFont="1" applyFill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13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4" fontId="0" fillId="2" borderId="6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3" fontId="3" fillId="2" borderId="2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/>
    </xf>
    <xf numFmtId="0" fontId="1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/>
    </xf>
    <xf numFmtId="0" fontId="3" fillId="0" borderId="4" xfId="0" applyFont="1" applyBorder="1" applyAlignment="1"/>
    <xf numFmtId="0" fontId="13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/>
    </xf>
    <xf numFmtId="0" fontId="7" fillId="0" borderId="4" xfId="0" applyFont="1" applyBorder="1" applyAlignment="1"/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>
        <row r="81">
          <cell r="C81">
            <v>1</v>
          </cell>
          <cell r="D81">
            <v>6213978.787878789</v>
          </cell>
          <cell r="E81">
            <v>6.2139787878787889</v>
          </cell>
        </row>
        <row r="83">
          <cell r="C83">
            <v>12</v>
          </cell>
          <cell r="D83">
            <v>131515.15151515152</v>
          </cell>
          <cell r="E83">
            <v>1.5781818181818184</v>
          </cell>
        </row>
        <row r="84">
          <cell r="C84">
            <v>2</v>
          </cell>
          <cell r="D84">
            <v>1733766.2337662338</v>
          </cell>
          <cell r="E84">
            <v>3.4675324675324677</v>
          </cell>
        </row>
        <row r="85">
          <cell r="C85">
            <v>1</v>
          </cell>
          <cell r="D85">
            <v>477575.75757575757</v>
          </cell>
          <cell r="E85">
            <v>0.47757575757575754</v>
          </cell>
        </row>
        <row r="86">
          <cell r="C86">
            <v>34</v>
          </cell>
          <cell r="D86">
            <v>136969.69696969699</v>
          </cell>
          <cell r="E86">
            <v>2.6024242424242434</v>
          </cell>
        </row>
      </sheetData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4"/>
  <sheetViews>
    <sheetView tabSelected="1" workbookViewId="0">
      <selection activeCell="B2" sqref="B2"/>
    </sheetView>
  </sheetViews>
  <sheetFormatPr defaultRowHeight="15"/>
  <cols>
    <col min="2" max="2" width="35.140625" customWidth="1"/>
    <col min="3" max="3" width="13.85546875" customWidth="1"/>
    <col min="4" max="4" width="13.42578125" customWidth="1"/>
    <col min="5" max="5" width="14.5703125" customWidth="1"/>
    <col min="6" max="6" width="15.5703125" customWidth="1"/>
  </cols>
  <sheetData>
    <row r="3" spans="2:9" ht="15.75">
      <c r="B3" s="163" t="s">
        <v>219</v>
      </c>
      <c r="C3" s="1"/>
      <c r="D3" s="1"/>
      <c r="E3" s="1"/>
      <c r="F3" s="2"/>
      <c r="G3" s="144"/>
      <c r="H3" s="144"/>
      <c r="I3" s="144"/>
    </row>
    <row r="4" spans="2:9" ht="16.5" thickBot="1">
      <c r="B4" s="3"/>
      <c r="C4" s="3"/>
      <c r="D4" s="3"/>
      <c r="E4" s="3"/>
      <c r="F4" s="4"/>
      <c r="G4" s="144"/>
      <c r="H4" s="144"/>
      <c r="I4" s="144"/>
    </row>
    <row r="5" spans="2:9" ht="15.75">
      <c r="B5" s="1" t="s">
        <v>212</v>
      </c>
      <c r="C5" s="186" t="s">
        <v>3</v>
      </c>
      <c r="D5" s="188" t="s">
        <v>4</v>
      </c>
      <c r="E5" s="190" t="s">
        <v>5</v>
      </c>
      <c r="F5" s="5" t="s">
        <v>6</v>
      </c>
      <c r="G5" s="144"/>
      <c r="H5" s="144"/>
      <c r="I5" s="144"/>
    </row>
    <row r="6" spans="2:9" ht="15.75">
      <c r="B6" s="6" t="s">
        <v>7</v>
      </c>
      <c r="C6" s="187"/>
      <c r="D6" s="189"/>
      <c r="E6" s="191"/>
      <c r="F6" s="7" t="s">
        <v>213</v>
      </c>
      <c r="G6" s="144"/>
      <c r="H6" s="144"/>
      <c r="I6" s="144"/>
    </row>
    <row r="7" spans="2:9" ht="15.75">
      <c r="B7" s="2" t="s">
        <v>214</v>
      </c>
      <c r="C7" s="2" t="s">
        <v>3</v>
      </c>
      <c r="D7" s="8">
        <f>'[1]Orç Licen2'!C81</f>
        <v>1</v>
      </c>
      <c r="E7" s="164">
        <f>'[1]Orç Licen2'!D81</f>
        <v>6213978.787878789</v>
      </c>
      <c r="F7" s="10">
        <f>'[1]Orç Licen2'!E81</f>
        <v>6.2139787878787889</v>
      </c>
      <c r="G7" s="144"/>
      <c r="H7" s="144"/>
      <c r="I7" s="144"/>
    </row>
    <row r="8" spans="2:9" ht="15.75">
      <c r="B8" s="2" t="s">
        <v>215</v>
      </c>
      <c r="C8" s="2"/>
      <c r="D8" s="8"/>
      <c r="E8" s="164"/>
      <c r="F8" s="10"/>
      <c r="G8" s="144"/>
      <c r="H8" s="144"/>
      <c r="I8" s="144"/>
    </row>
    <row r="9" spans="2:9" ht="15.75">
      <c r="B9" s="2" t="s">
        <v>216</v>
      </c>
      <c r="C9" s="2" t="s">
        <v>12</v>
      </c>
      <c r="D9" s="8">
        <f>'[1]Orç Licen2'!C83</f>
        <v>12</v>
      </c>
      <c r="E9" s="164">
        <f>'[1]Orç Licen2'!D83</f>
        <v>131515.15151515152</v>
      </c>
      <c r="F9" s="10">
        <f>'[1]Orç Licen2'!E83</f>
        <v>1.5781818181818184</v>
      </c>
      <c r="G9" s="144"/>
      <c r="H9" s="144"/>
      <c r="I9" s="144"/>
    </row>
    <row r="10" spans="2:9" ht="15.75">
      <c r="B10" s="2" t="s">
        <v>13</v>
      </c>
      <c r="C10" s="2" t="s">
        <v>14</v>
      </c>
      <c r="D10" s="8">
        <f>'[1]Orç Licen2'!C84</f>
        <v>2</v>
      </c>
      <c r="E10" s="164">
        <f>'[1]Orç Licen2'!D84</f>
        <v>1733766.2337662338</v>
      </c>
      <c r="F10" s="10">
        <f>'[1]Orç Licen2'!E84</f>
        <v>3.4675324675324677</v>
      </c>
      <c r="G10" s="144"/>
      <c r="H10" s="144"/>
      <c r="I10" s="144"/>
    </row>
    <row r="11" spans="2:9" ht="15.75">
      <c r="B11" s="2" t="s">
        <v>217</v>
      </c>
      <c r="C11" s="2" t="s">
        <v>3</v>
      </c>
      <c r="D11" s="8">
        <f>'[1]Orç Licen2'!C85</f>
        <v>1</v>
      </c>
      <c r="E11" s="164">
        <f>'[1]Orç Licen2'!D85</f>
        <v>477575.75757575757</v>
      </c>
      <c r="F11" s="10">
        <f>'[1]Orç Licen2'!E85</f>
        <v>0.47757575757575754</v>
      </c>
      <c r="G11" s="144"/>
      <c r="H11" s="144"/>
      <c r="I11" s="144"/>
    </row>
    <row r="12" spans="2:9" ht="15.75">
      <c r="B12" s="11" t="s">
        <v>218</v>
      </c>
      <c r="C12" s="11" t="s">
        <v>17</v>
      </c>
      <c r="D12" s="8">
        <f>'[1]Orç Licen2'!C86</f>
        <v>34</v>
      </c>
      <c r="E12" s="164">
        <f>'[1]Orç Licen2'!D86</f>
        <v>136969.69696969699</v>
      </c>
      <c r="F12" s="10">
        <f>'[1]Orç Licen2'!E86</f>
        <v>2.6024242424242434</v>
      </c>
      <c r="G12" s="144"/>
      <c r="H12" s="144"/>
      <c r="I12" s="144"/>
    </row>
    <row r="13" spans="2:9" ht="16.5" thickBot="1">
      <c r="B13" s="12" t="s">
        <v>18</v>
      </c>
      <c r="C13" s="165"/>
      <c r="D13" s="165"/>
      <c r="E13" s="165"/>
      <c r="F13" s="14">
        <f>SUM(F6:F12)</f>
        <v>14.339693073593077</v>
      </c>
      <c r="G13" s="144"/>
      <c r="H13" s="144"/>
      <c r="I13" s="144"/>
    </row>
    <row r="14" spans="2:9" ht="33.75" customHeight="1">
      <c r="B14" s="192" t="s">
        <v>220</v>
      </c>
      <c r="C14" s="192"/>
      <c r="D14" s="192"/>
      <c r="E14" s="192"/>
      <c r="F14" s="192"/>
      <c r="G14" s="144"/>
      <c r="H14" s="144"/>
      <c r="I14" s="144"/>
    </row>
  </sheetData>
  <mergeCells count="4">
    <mergeCell ref="C5:C6"/>
    <mergeCell ref="D5:D6"/>
    <mergeCell ref="E5:E6"/>
    <mergeCell ref="B14:F1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3:F11"/>
  <sheetViews>
    <sheetView zoomScale="85" zoomScaleNormal="85" workbookViewId="0">
      <selection activeCell="B5" sqref="B5:F11"/>
    </sheetView>
  </sheetViews>
  <sheetFormatPr defaultRowHeight="15"/>
  <cols>
    <col min="2" max="2" width="46.7109375" customWidth="1"/>
    <col min="3" max="3" width="10.7109375" customWidth="1"/>
    <col min="4" max="4" width="14.42578125" customWidth="1"/>
    <col min="5" max="5" width="19" customWidth="1"/>
    <col min="6" max="6" width="16.140625" customWidth="1"/>
  </cols>
  <sheetData>
    <row r="3" spans="2:6" ht="15.75">
      <c r="B3" s="214" t="s">
        <v>264</v>
      </c>
      <c r="C3" s="214"/>
      <c r="D3" s="214"/>
      <c r="E3" s="214"/>
      <c r="F3" s="214"/>
    </row>
    <row r="4" spans="2:6" ht="16.5" thickBot="1">
      <c r="B4" s="3"/>
      <c r="C4" s="3"/>
      <c r="D4" s="3"/>
      <c r="E4" s="3"/>
      <c r="F4" s="3"/>
    </row>
    <row r="5" spans="2:6" ht="47.25">
      <c r="B5" s="158" t="s">
        <v>176</v>
      </c>
      <c r="C5" s="158" t="s">
        <v>3</v>
      </c>
      <c r="D5" s="158" t="s">
        <v>4</v>
      </c>
      <c r="E5" s="159" t="s">
        <v>177</v>
      </c>
      <c r="F5" s="159" t="s">
        <v>178</v>
      </c>
    </row>
    <row r="6" spans="2:6" ht="19.5" customHeight="1">
      <c r="B6" s="120" t="s">
        <v>266</v>
      </c>
      <c r="C6" s="89" t="s">
        <v>265</v>
      </c>
      <c r="D6" s="179">
        <v>400</v>
      </c>
      <c r="E6" s="180">
        <v>350</v>
      </c>
      <c r="F6" s="25">
        <v>0.14000000000000001</v>
      </c>
    </row>
    <row r="7" spans="2:6" ht="18.75">
      <c r="B7" s="120" t="s">
        <v>267</v>
      </c>
      <c r="C7" s="89" t="s">
        <v>265</v>
      </c>
      <c r="D7" s="179">
        <v>2000</v>
      </c>
      <c r="E7" s="180">
        <v>780</v>
      </c>
      <c r="F7" s="25">
        <v>1.56</v>
      </c>
    </row>
    <row r="8" spans="2:6" ht="15.75">
      <c r="B8" s="120" t="s">
        <v>268</v>
      </c>
      <c r="C8" s="89" t="s">
        <v>183</v>
      </c>
      <c r="D8" s="179">
        <v>1</v>
      </c>
      <c r="E8" s="180">
        <v>817000</v>
      </c>
      <c r="F8" s="25">
        <v>0.81699999999999995</v>
      </c>
    </row>
    <row r="9" spans="2:6" ht="15.75">
      <c r="B9" s="121" t="s">
        <v>269</v>
      </c>
      <c r="C9" s="122" t="s">
        <v>3</v>
      </c>
      <c r="D9" s="181">
        <v>4</v>
      </c>
      <c r="E9" s="182">
        <v>145000</v>
      </c>
      <c r="F9" s="124">
        <v>0.57999999999999996</v>
      </c>
    </row>
    <row r="10" spans="2:6" ht="16.5" thickBot="1">
      <c r="B10" s="210" t="s">
        <v>33</v>
      </c>
      <c r="C10" s="210"/>
      <c r="D10" s="210"/>
      <c r="E10" s="210"/>
      <c r="F10" s="125">
        <v>3.0970000000000004</v>
      </c>
    </row>
    <row r="11" spans="2:6" ht="15.75">
      <c r="B11" s="211" t="s">
        <v>259</v>
      </c>
      <c r="C11" s="211"/>
      <c r="D11" s="211"/>
      <c r="E11" s="213"/>
      <c r="F11" s="213"/>
    </row>
  </sheetData>
  <mergeCells count="3">
    <mergeCell ref="B10:E10"/>
    <mergeCell ref="B11:F11"/>
    <mergeCell ref="B3:F3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B3:K13"/>
  <sheetViews>
    <sheetView workbookViewId="0">
      <selection activeCell="B5" sqref="B5:D13"/>
    </sheetView>
  </sheetViews>
  <sheetFormatPr defaultRowHeight="15"/>
  <cols>
    <col min="2" max="2" width="39.7109375" customWidth="1"/>
    <col min="3" max="3" width="12.7109375" customWidth="1"/>
    <col min="4" max="4" width="14.28515625" customWidth="1"/>
  </cols>
  <sheetData>
    <row r="3" spans="2:11" ht="33.75" customHeight="1">
      <c r="B3" s="201" t="s">
        <v>210</v>
      </c>
      <c r="C3" s="201"/>
      <c r="D3" s="201"/>
      <c r="E3" s="144"/>
      <c r="F3" s="144"/>
      <c r="G3" s="144"/>
      <c r="H3" s="144"/>
      <c r="I3" s="144"/>
      <c r="J3" s="144"/>
      <c r="K3" s="144"/>
    </row>
    <row r="4" spans="2:11" ht="16.5" thickBot="1">
      <c r="B4" s="183"/>
      <c r="C4" s="183"/>
      <c r="D4" s="183"/>
      <c r="E4" s="144"/>
      <c r="F4" s="144"/>
      <c r="G4" s="144"/>
      <c r="H4" s="144"/>
      <c r="I4" s="144"/>
      <c r="J4" s="144"/>
      <c r="K4" s="144"/>
    </row>
    <row r="5" spans="2:11" ht="15.75">
      <c r="B5" s="215" t="s">
        <v>188</v>
      </c>
      <c r="C5" s="215"/>
      <c r="D5" s="126" t="s">
        <v>6</v>
      </c>
      <c r="E5" s="144"/>
      <c r="F5" s="144"/>
      <c r="G5" s="144"/>
      <c r="H5" s="144"/>
      <c r="I5" s="144"/>
      <c r="J5" s="144"/>
      <c r="K5" s="144"/>
    </row>
    <row r="6" spans="2:11" ht="15.75">
      <c r="B6" s="216"/>
      <c r="C6" s="216"/>
      <c r="D6" s="7" t="s">
        <v>8</v>
      </c>
      <c r="E6" s="144"/>
      <c r="F6" s="144"/>
      <c r="G6" s="144"/>
      <c r="H6" s="144"/>
      <c r="I6" s="144"/>
      <c r="J6" s="144"/>
      <c r="K6" s="144"/>
    </row>
    <row r="7" spans="2:11" ht="15.75">
      <c r="B7" s="17" t="s">
        <v>270</v>
      </c>
      <c r="C7" s="37"/>
      <c r="D7" s="127">
        <v>28.019708371943871</v>
      </c>
      <c r="E7" s="144"/>
      <c r="F7" s="144"/>
      <c r="G7" s="144"/>
      <c r="H7" s="144"/>
      <c r="I7" s="144"/>
      <c r="J7" s="144"/>
      <c r="K7" s="144"/>
    </row>
    <row r="8" spans="2:11" ht="15.75">
      <c r="B8" s="17" t="s">
        <v>190</v>
      </c>
      <c r="C8" s="17"/>
      <c r="D8" s="127">
        <v>27.675312558549326</v>
      </c>
      <c r="E8" s="144"/>
      <c r="F8" s="144"/>
      <c r="G8" s="144"/>
      <c r="H8" s="144"/>
      <c r="I8" s="144"/>
      <c r="J8" s="144"/>
      <c r="K8" s="144"/>
    </row>
    <row r="9" spans="2:11" ht="15.75">
      <c r="B9" s="17" t="s">
        <v>191</v>
      </c>
      <c r="C9" s="17"/>
      <c r="D9" s="127">
        <v>19.67780428044458</v>
      </c>
      <c r="E9" s="144"/>
      <c r="F9" s="144"/>
      <c r="G9" s="144"/>
      <c r="H9" s="144"/>
      <c r="I9" s="144"/>
      <c r="J9" s="144"/>
      <c r="K9" s="144"/>
    </row>
    <row r="10" spans="2:11" ht="15.75">
      <c r="B10" s="17" t="s">
        <v>192</v>
      </c>
      <c r="C10" s="17"/>
      <c r="D10" s="127">
        <v>3.5426056909655679</v>
      </c>
      <c r="E10" s="144"/>
      <c r="F10" s="144"/>
      <c r="G10" s="144"/>
      <c r="H10" s="144"/>
      <c r="I10" s="144"/>
      <c r="J10" s="144"/>
      <c r="K10" s="144"/>
    </row>
    <row r="11" spans="2:11" ht="15.75">
      <c r="B11" s="54" t="s">
        <v>193</v>
      </c>
      <c r="C11" s="54"/>
      <c r="D11" s="127">
        <v>10.252317344242439</v>
      </c>
      <c r="E11" s="144"/>
      <c r="F11" s="144"/>
      <c r="G11" s="144"/>
      <c r="H11" s="144"/>
      <c r="I11" s="144"/>
      <c r="J11" s="144"/>
      <c r="K11" s="144"/>
    </row>
    <row r="12" spans="2:11" ht="16.5" thickBot="1">
      <c r="B12" s="27" t="s">
        <v>271</v>
      </c>
      <c r="C12" s="27"/>
      <c r="D12" s="128">
        <v>89.167748246145791</v>
      </c>
      <c r="E12" s="144"/>
      <c r="F12" s="144"/>
      <c r="G12" s="144"/>
      <c r="H12" s="144"/>
      <c r="I12" s="144"/>
      <c r="J12" s="144"/>
      <c r="K12" s="144"/>
    </row>
    <row r="13" spans="2:11" ht="15.75">
      <c r="B13" s="129" t="s">
        <v>222</v>
      </c>
      <c r="C13" s="129"/>
      <c r="D13" s="17"/>
      <c r="E13" s="144"/>
      <c r="F13" s="144"/>
      <c r="G13" s="144"/>
      <c r="H13" s="144"/>
      <c r="I13" s="144"/>
      <c r="J13" s="144"/>
      <c r="K13" s="144"/>
    </row>
  </sheetData>
  <mergeCells count="2">
    <mergeCell ref="B5:C6"/>
    <mergeCell ref="B3:D3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B5" sqref="B5:E10"/>
    </sheetView>
  </sheetViews>
  <sheetFormatPr defaultRowHeight="15"/>
  <cols>
    <col min="2" max="2" width="33.28515625" customWidth="1"/>
    <col min="3" max="3" width="15.28515625" customWidth="1"/>
    <col min="4" max="4" width="11.42578125" customWidth="1"/>
    <col min="5" max="5" width="10.85546875" customWidth="1"/>
  </cols>
  <sheetData>
    <row r="3" spans="2:5" ht="30.75" customHeight="1">
      <c r="B3" s="201" t="s">
        <v>272</v>
      </c>
      <c r="C3" s="201"/>
      <c r="D3" s="201"/>
      <c r="E3" s="201"/>
    </row>
    <row r="4" spans="2:5" ht="16.5" thickBot="1">
      <c r="B4" s="206"/>
      <c r="C4" s="206"/>
      <c r="D4" s="175"/>
      <c r="E4" s="175"/>
    </row>
    <row r="5" spans="2:5" ht="15" customHeight="1">
      <c r="B5" s="204" t="s">
        <v>57</v>
      </c>
      <c r="C5" s="204" t="s">
        <v>58</v>
      </c>
      <c r="D5" s="198" t="s">
        <v>211</v>
      </c>
      <c r="E5" s="198" t="s">
        <v>196</v>
      </c>
    </row>
    <row r="6" spans="2:5" ht="32.25" customHeight="1">
      <c r="B6" s="205"/>
      <c r="C6" s="205"/>
      <c r="D6" s="200"/>
      <c r="E6" s="200"/>
    </row>
    <row r="7" spans="2:5" ht="15.75">
      <c r="B7" s="18" t="s">
        <v>197</v>
      </c>
      <c r="C7" s="50">
        <v>0</v>
      </c>
      <c r="D7" s="57">
        <v>2600000</v>
      </c>
      <c r="E7" s="155">
        <v>0</v>
      </c>
    </row>
    <row r="8" spans="2:5" ht="15.75">
      <c r="B8" s="54" t="s">
        <v>198</v>
      </c>
      <c r="C8" s="50">
        <v>117</v>
      </c>
      <c r="D8" s="57">
        <v>120000</v>
      </c>
      <c r="E8" s="155">
        <v>14.04</v>
      </c>
    </row>
    <row r="9" spans="2:5" ht="16.5" thickBot="1">
      <c r="B9" s="26" t="s">
        <v>77</v>
      </c>
      <c r="C9" s="26"/>
      <c r="D9" s="26"/>
      <c r="E9" s="128">
        <f>SUM(E7:E8)</f>
        <v>14.04</v>
      </c>
    </row>
    <row r="10" spans="2:5" ht="15.75">
      <c r="B10" s="129" t="s">
        <v>222</v>
      </c>
      <c r="C10" s="129"/>
      <c r="D10" s="129"/>
      <c r="E10" s="129"/>
    </row>
  </sheetData>
  <mergeCells count="6">
    <mergeCell ref="B3:E3"/>
    <mergeCell ref="E5:E6"/>
    <mergeCell ref="B4:C4"/>
    <mergeCell ref="B5:B6"/>
    <mergeCell ref="C5:C6"/>
    <mergeCell ref="D5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3:K275"/>
  <sheetViews>
    <sheetView showGridLines="0" zoomScale="85" zoomScaleNormal="85" workbookViewId="0">
      <selection activeCell="D259" sqref="D259"/>
    </sheetView>
  </sheetViews>
  <sheetFormatPr defaultRowHeight="15"/>
  <cols>
    <col min="2" max="2" width="25.85546875" customWidth="1"/>
    <col min="3" max="3" width="11.5703125" customWidth="1"/>
    <col min="4" max="4" width="16.5703125" customWidth="1"/>
    <col min="5" max="5" width="14.85546875" customWidth="1"/>
    <col min="6" max="6" width="12.7109375" customWidth="1"/>
    <col min="7" max="7" width="11.140625" customWidth="1"/>
    <col min="8" max="8" width="12.7109375" customWidth="1"/>
    <col min="9" max="9" width="11.5703125" customWidth="1"/>
    <col min="10" max="10" width="10.42578125" customWidth="1"/>
  </cols>
  <sheetData>
    <row r="3" spans="2:6" ht="15.75">
      <c r="B3" s="1" t="s">
        <v>0</v>
      </c>
      <c r="C3" s="1"/>
      <c r="D3" s="1"/>
      <c r="E3" s="1"/>
      <c r="F3" s="2"/>
    </row>
    <row r="4" spans="2:6" ht="16.5" thickBot="1">
      <c r="B4" s="3" t="s">
        <v>1</v>
      </c>
      <c r="C4" s="3"/>
      <c r="D4" s="3"/>
      <c r="E4" s="3"/>
      <c r="F4" s="4"/>
    </row>
    <row r="5" spans="2:6" ht="15.75">
      <c r="B5" s="1" t="s">
        <v>2</v>
      </c>
      <c r="C5" s="186" t="s">
        <v>3</v>
      </c>
      <c r="D5" s="188" t="s">
        <v>4</v>
      </c>
      <c r="E5" s="190" t="s">
        <v>5</v>
      </c>
      <c r="F5" s="5" t="s">
        <v>6</v>
      </c>
    </row>
    <row r="6" spans="2:6" ht="15.75">
      <c r="B6" s="6" t="s">
        <v>7</v>
      </c>
      <c r="C6" s="187"/>
      <c r="D6" s="189"/>
      <c r="E6" s="191"/>
      <c r="F6" s="7" t="s">
        <v>8</v>
      </c>
    </row>
    <row r="7" spans="2:6" ht="15.75">
      <c r="B7" s="2" t="s">
        <v>9</v>
      </c>
      <c r="C7" s="2" t="s">
        <v>3</v>
      </c>
      <c r="D7" s="8">
        <v>1</v>
      </c>
      <c r="E7" s="9">
        <v>6213978.787878789</v>
      </c>
      <c r="F7" s="10">
        <v>6.2139787878787889</v>
      </c>
    </row>
    <row r="8" spans="2:6" ht="15.75">
      <c r="B8" s="2" t="s">
        <v>10</v>
      </c>
      <c r="C8" s="2"/>
      <c r="D8" s="8"/>
      <c r="E8" s="9"/>
      <c r="F8" s="10"/>
    </row>
    <row r="9" spans="2:6" ht="15.75">
      <c r="B9" s="2" t="s">
        <v>11</v>
      </c>
      <c r="C9" s="2" t="s">
        <v>12</v>
      </c>
      <c r="D9" s="8">
        <v>12</v>
      </c>
      <c r="E9" s="9">
        <v>131515.15151515152</v>
      </c>
      <c r="F9" s="10">
        <v>1.5781818181818184</v>
      </c>
    </row>
    <row r="10" spans="2:6" ht="15.75">
      <c r="B10" s="2" t="s">
        <v>13</v>
      </c>
      <c r="C10" s="2" t="s">
        <v>14</v>
      </c>
      <c r="D10" s="8">
        <v>2</v>
      </c>
      <c r="E10" s="9">
        <v>1733766.2337662338</v>
      </c>
      <c r="F10" s="10">
        <v>3.4675324675324677</v>
      </c>
    </row>
    <row r="11" spans="2:6" ht="15.75">
      <c r="B11" s="2" t="s">
        <v>15</v>
      </c>
      <c r="C11" s="2" t="s">
        <v>3</v>
      </c>
      <c r="D11" s="8">
        <v>1</v>
      </c>
      <c r="E11" s="9">
        <v>477575.75757575757</v>
      </c>
      <c r="F11" s="10">
        <v>0.47757575757575754</v>
      </c>
    </row>
    <row r="12" spans="2:6" ht="15.75">
      <c r="B12" s="11" t="s">
        <v>16</v>
      </c>
      <c r="C12" s="11" t="s">
        <v>17</v>
      </c>
      <c r="D12" s="8">
        <v>34</v>
      </c>
      <c r="E12" s="9">
        <v>136969.69696969699</v>
      </c>
      <c r="F12" s="10">
        <v>2.6024242424242434</v>
      </c>
    </row>
    <row r="13" spans="2:6" ht="16.5" thickBot="1">
      <c r="B13" s="12" t="s">
        <v>18</v>
      </c>
      <c r="C13" s="13"/>
      <c r="D13" s="13"/>
      <c r="E13" s="13"/>
      <c r="F13" s="14">
        <v>14.339693073593077</v>
      </c>
    </row>
    <row r="14" spans="2:6" ht="15.75">
      <c r="B14" s="192" t="s">
        <v>19</v>
      </c>
      <c r="C14" s="192"/>
      <c r="D14" s="192"/>
      <c r="E14" s="192"/>
      <c r="F14" s="192"/>
    </row>
    <row r="17" spans="2:10" ht="15.75">
      <c r="B17" s="15" t="s">
        <v>0</v>
      </c>
      <c r="C17" s="15"/>
      <c r="D17" s="16"/>
      <c r="E17" s="16"/>
      <c r="F17" s="16"/>
      <c r="G17" s="17"/>
      <c r="H17" s="17"/>
      <c r="I17" s="18"/>
      <c r="J17" s="19"/>
    </row>
    <row r="18" spans="2:10" ht="15.75">
      <c r="B18" s="15" t="s">
        <v>20</v>
      </c>
      <c r="C18" s="15"/>
      <c r="D18" s="16"/>
      <c r="E18" s="16"/>
      <c r="F18" s="16"/>
      <c r="G18" s="17"/>
      <c r="H18" s="17"/>
      <c r="I18" s="18"/>
      <c r="J18" s="19"/>
    </row>
    <row r="19" spans="2:10" ht="16.5" thickBot="1">
      <c r="B19" s="219" t="s">
        <v>21</v>
      </c>
      <c r="C19" s="219"/>
      <c r="D19" s="219"/>
      <c r="E19" s="219"/>
      <c r="F19" s="219"/>
      <c r="G19" s="20"/>
      <c r="H19" s="20"/>
      <c r="I19" s="20"/>
      <c r="J19" s="21"/>
    </row>
    <row r="20" spans="2:10" ht="15.75" customHeight="1">
      <c r="B20" s="194" t="s">
        <v>22</v>
      </c>
      <c r="C20" s="196" t="s">
        <v>23</v>
      </c>
      <c r="D20" s="194" t="s">
        <v>24</v>
      </c>
      <c r="E20" s="194"/>
      <c r="F20" s="194"/>
      <c r="G20" s="194"/>
      <c r="H20" s="194"/>
      <c r="I20" s="198" t="s">
        <v>25</v>
      </c>
      <c r="J20" s="198" t="s">
        <v>26</v>
      </c>
    </row>
    <row r="21" spans="2:10" ht="15" customHeight="1">
      <c r="B21" s="195"/>
      <c r="C21" s="197"/>
      <c r="D21" s="195" t="s">
        <v>27</v>
      </c>
      <c r="E21" s="195" t="s">
        <v>28</v>
      </c>
      <c r="F21" s="195" t="s">
        <v>18</v>
      </c>
      <c r="G21" s="195" t="s">
        <v>29</v>
      </c>
      <c r="H21" s="197" t="s">
        <v>30</v>
      </c>
      <c r="I21" s="199"/>
      <c r="J21" s="199"/>
    </row>
    <row r="22" spans="2:10" ht="15" customHeight="1">
      <c r="B22" s="195"/>
      <c r="C22" s="197"/>
      <c r="D22" s="195"/>
      <c r="E22" s="195"/>
      <c r="F22" s="195"/>
      <c r="G22" s="195"/>
      <c r="H22" s="197"/>
      <c r="I22" s="200"/>
      <c r="J22" s="200"/>
    </row>
    <row r="23" spans="2:10" ht="15.75">
      <c r="B23" s="22" t="s">
        <v>31</v>
      </c>
      <c r="C23" s="23">
        <v>6</v>
      </c>
      <c r="D23" s="24">
        <v>2240</v>
      </c>
      <c r="E23" s="24">
        <v>1850</v>
      </c>
      <c r="F23" s="24">
        <v>11100</v>
      </c>
      <c r="G23" s="24">
        <v>2100</v>
      </c>
      <c r="H23" s="24">
        <v>1500</v>
      </c>
      <c r="I23" s="24">
        <v>2048905.2273530029</v>
      </c>
      <c r="J23" s="25">
        <v>3.0733578410295044</v>
      </c>
    </row>
    <row r="24" spans="2:10" ht="15.75">
      <c r="B24" s="22" t="s">
        <v>32</v>
      </c>
      <c r="C24" s="23">
        <v>5</v>
      </c>
      <c r="D24" s="24">
        <v>1340</v>
      </c>
      <c r="E24" s="24">
        <v>1150</v>
      </c>
      <c r="F24" s="24">
        <v>5750</v>
      </c>
      <c r="G24" s="24">
        <v>2100</v>
      </c>
      <c r="H24" s="24">
        <v>4750</v>
      </c>
      <c r="I24" s="24">
        <v>2048905.2273530029</v>
      </c>
      <c r="J24" s="25">
        <v>9.7322998299267631</v>
      </c>
    </row>
    <row r="25" spans="2:10" ht="16.5" thickBot="1">
      <c r="B25" s="26" t="s">
        <v>33</v>
      </c>
      <c r="C25" s="27"/>
      <c r="D25" s="27"/>
      <c r="E25" s="27"/>
      <c r="F25" s="27"/>
      <c r="G25" s="27"/>
      <c r="H25" s="28">
        <v>6250</v>
      </c>
      <c r="I25" s="27"/>
      <c r="J25" s="29">
        <v>12.805657670956268</v>
      </c>
    </row>
    <row r="26" spans="2:10" ht="15.75">
      <c r="B26" s="18" t="s">
        <v>34</v>
      </c>
      <c r="C26" s="18"/>
      <c r="D26" s="18"/>
      <c r="E26" s="18"/>
      <c r="F26" s="18"/>
      <c r="G26" s="18"/>
      <c r="H26" s="18"/>
      <c r="I26" s="18"/>
      <c r="J26" s="19"/>
    </row>
    <row r="29" spans="2:10" ht="15.75">
      <c r="B29" s="30" t="s">
        <v>0</v>
      </c>
      <c r="C29" s="17"/>
      <c r="D29" s="17"/>
      <c r="E29" s="17"/>
    </row>
    <row r="30" spans="2:10" ht="15.75">
      <c r="B30" s="31" t="s">
        <v>35</v>
      </c>
      <c r="C30" s="17"/>
      <c r="D30" s="17"/>
      <c r="E30" s="17"/>
    </row>
    <row r="31" spans="2:10" ht="16.5" thickBot="1">
      <c r="B31" s="31" t="s">
        <v>21</v>
      </c>
      <c r="C31" s="20"/>
      <c r="D31" s="20"/>
      <c r="E31" s="20"/>
    </row>
    <row r="32" spans="2:10" ht="15.75">
      <c r="B32" s="202" t="s">
        <v>36</v>
      </c>
      <c r="C32" s="194" t="s">
        <v>37</v>
      </c>
      <c r="D32" s="194"/>
      <c r="E32" s="194"/>
    </row>
    <row r="33" spans="2:5">
      <c r="B33" s="188"/>
      <c r="C33" s="203" t="s">
        <v>38</v>
      </c>
      <c r="D33" s="203" t="s">
        <v>29</v>
      </c>
      <c r="E33" s="203" t="s">
        <v>39</v>
      </c>
    </row>
    <row r="34" spans="2:5">
      <c r="B34" s="188"/>
      <c r="C34" s="189"/>
      <c r="D34" s="189"/>
      <c r="E34" s="189"/>
    </row>
    <row r="35" spans="2:5" ht="15.75">
      <c r="B35" s="189"/>
      <c r="C35" s="32" t="s">
        <v>40</v>
      </c>
      <c r="D35" s="32" t="s">
        <v>40</v>
      </c>
      <c r="E35" s="32" t="s">
        <v>40</v>
      </c>
    </row>
    <row r="36" spans="2:5" ht="15.75">
      <c r="B36" s="33" t="s">
        <v>41</v>
      </c>
      <c r="C36" s="34">
        <v>1647.55</v>
      </c>
      <c r="D36" s="34">
        <v>1850</v>
      </c>
      <c r="E36" s="34">
        <v>202.45000000000005</v>
      </c>
    </row>
    <row r="37" spans="2:5" ht="15.75">
      <c r="B37" s="33" t="s">
        <v>31</v>
      </c>
      <c r="C37" s="34">
        <v>2240</v>
      </c>
      <c r="D37" s="34">
        <v>2240</v>
      </c>
      <c r="E37" s="34">
        <v>0</v>
      </c>
    </row>
    <row r="38" spans="2:5" ht="15.75">
      <c r="B38" s="33" t="s">
        <v>42</v>
      </c>
      <c r="C38" s="34">
        <v>1162.8</v>
      </c>
      <c r="D38" s="34">
        <v>1850</v>
      </c>
      <c r="E38" s="34">
        <v>687.2</v>
      </c>
    </row>
    <row r="39" spans="2:5" ht="15.75">
      <c r="B39" s="33" t="s">
        <v>43</v>
      </c>
      <c r="C39" s="34">
        <v>1299.5</v>
      </c>
      <c r="D39" s="34">
        <v>1850</v>
      </c>
      <c r="E39" s="34">
        <v>550.5</v>
      </c>
    </row>
    <row r="40" spans="2:5" ht="15.75">
      <c r="B40" s="33" t="s">
        <v>44</v>
      </c>
      <c r="C40" s="34">
        <v>1350</v>
      </c>
      <c r="D40" s="34">
        <v>1850</v>
      </c>
      <c r="E40" s="34">
        <v>500</v>
      </c>
    </row>
    <row r="41" spans="2:5" ht="15.75">
      <c r="B41" s="33" t="s">
        <v>45</v>
      </c>
      <c r="C41" s="34">
        <v>1530</v>
      </c>
      <c r="D41" s="34">
        <v>1850</v>
      </c>
      <c r="E41" s="34">
        <v>320</v>
      </c>
    </row>
    <row r="42" spans="2:5" ht="15.75">
      <c r="B42" s="33" t="s">
        <v>46</v>
      </c>
      <c r="C42" s="34">
        <v>1420</v>
      </c>
      <c r="D42" s="34">
        <v>1850</v>
      </c>
      <c r="E42" s="34">
        <v>430</v>
      </c>
    </row>
    <row r="43" spans="2:5" ht="15.75">
      <c r="B43" s="33" t="s">
        <v>47</v>
      </c>
      <c r="C43" s="34">
        <v>1340</v>
      </c>
      <c r="D43" s="34">
        <v>1850</v>
      </c>
      <c r="E43" s="34">
        <v>510</v>
      </c>
    </row>
    <row r="44" spans="2:5" ht="15.75">
      <c r="B44" s="33" t="s">
        <v>48</v>
      </c>
      <c r="C44" s="34">
        <v>1300</v>
      </c>
      <c r="D44" s="34">
        <v>1850</v>
      </c>
      <c r="E44" s="34">
        <v>550</v>
      </c>
    </row>
    <row r="45" spans="2:5" ht="15.75">
      <c r="B45" s="33" t="s">
        <v>49</v>
      </c>
      <c r="C45" s="34">
        <v>1223.43</v>
      </c>
      <c r="D45" s="34">
        <v>1850</v>
      </c>
      <c r="E45" s="34">
        <v>626.56999999999994</v>
      </c>
    </row>
    <row r="46" spans="2:5" ht="15.75">
      <c r="B46" s="33" t="s">
        <v>50</v>
      </c>
      <c r="C46" s="34">
        <v>1305.97</v>
      </c>
      <c r="D46" s="34">
        <v>1850</v>
      </c>
      <c r="E46" s="34">
        <v>544.03</v>
      </c>
    </row>
    <row r="47" spans="2:5" ht="15.75">
      <c r="B47" s="33" t="s">
        <v>51</v>
      </c>
      <c r="C47" s="34">
        <v>1340</v>
      </c>
      <c r="D47" s="34">
        <v>1850</v>
      </c>
      <c r="E47" s="34">
        <v>510</v>
      </c>
    </row>
    <row r="48" spans="2:5" ht="15.75">
      <c r="B48" s="32" t="s">
        <v>32</v>
      </c>
      <c r="C48" s="35">
        <v>1340</v>
      </c>
      <c r="D48" s="35">
        <v>1850</v>
      </c>
      <c r="E48" s="35">
        <v>510</v>
      </c>
    </row>
    <row r="49" spans="2:8" ht="15.75">
      <c r="B49" s="31" t="s">
        <v>52</v>
      </c>
      <c r="C49" s="36">
        <v>16851.699999999997</v>
      </c>
      <c r="D49" s="36">
        <v>22590</v>
      </c>
      <c r="E49" s="36">
        <v>5738.2999999999993</v>
      </c>
    </row>
    <row r="50" spans="2:8" ht="15.75">
      <c r="B50" s="37" t="s">
        <v>53</v>
      </c>
      <c r="C50" s="34"/>
      <c r="D50" s="38"/>
      <c r="E50" s="39">
        <v>2.0489052273530031</v>
      </c>
    </row>
    <row r="51" spans="2:8" ht="16.5" thickBot="1">
      <c r="B51" s="40" t="s">
        <v>54</v>
      </c>
      <c r="C51" s="20"/>
      <c r="D51" s="20"/>
      <c r="E51" s="41">
        <v>11.757232866119736</v>
      </c>
    </row>
    <row r="52" spans="2:8" ht="15.75">
      <c r="B52" s="17" t="s">
        <v>55</v>
      </c>
      <c r="C52" s="16"/>
      <c r="D52" s="42"/>
      <c r="E52" s="42"/>
    </row>
    <row r="55" spans="2:8" ht="15.75">
      <c r="B55" s="43" t="s">
        <v>0</v>
      </c>
      <c r="C55" s="18"/>
      <c r="D55" s="18"/>
      <c r="E55" s="18"/>
      <c r="F55" s="18"/>
      <c r="G55" s="18"/>
      <c r="H55" s="18"/>
    </row>
    <row r="56" spans="2:8" ht="16.5" thickBot="1">
      <c r="B56" s="40" t="s">
        <v>56</v>
      </c>
      <c r="C56" s="40"/>
      <c r="D56" s="40"/>
      <c r="E56" s="40"/>
      <c r="F56" s="20"/>
      <c r="G56" s="17"/>
      <c r="H56" s="18"/>
    </row>
    <row r="57" spans="2:8" ht="15.75">
      <c r="B57" s="204" t="s">
        <v>57</v>
      </c>
      <c r="C57" s="204" t="s">
        <v>58</v>
      </c>
      <c r="D57" s="204" t="s">
        <v>18</v>
      </c>
      <c r="E57" s="44">
        <v>2010</v>
      </c>
      <c r="F57" s="45">
        <v>2015</v>
      </c>
      <c r="G57" s="45">
        <v>2030</v>
      </c>
      <c r="H57" s="45">
        <v>2045</v>
      </c>
    </row>
    <row r="58" spans="2:8" ht="15.75">
      <c r="B58" s="205"/>
      <c r="C58" s="205"/>
      <c r="D58" s="205"/>
      <c r="E58" s="46"/>
      <c r="F58" s="7" t="s">
        <v>59</v>
      </c>
      <c r="G58" s="7" t="s">
        <v>60</v>
      </c>
      <c r="H58" s="7" t="s">
        <v>61</v>
      </c>
    </row>
    <row r="59" spans="2:8" ht="15.75">
      <c r="B59" s="43" t="s">
        <v>62</v>
      </c>
      <c r="C59" s="18"/>
      <c r="D59" s="47"/>
      <c r="E59" s="48"/>
      <c r="F59" s="48"/>
      <c r="G59" s="48"/>
      <c r="H59" s="48"/>
    </row>
    <row r="60" spans="2:8" ht="15.75">
      <c r="B60" s="17" t="s">
        <v>63</v>
      </c>
      <c r="C60" s="38" t="s">
        <v>17</v>
      </c>
      <c r="D60" s="49">
        <v>33</v>
      </c>
      <c r="E60" s="50"/>
      <c r="F60" s="50">
        <v>17</v>
      </c>
      <c r="G60" s="51">
        <v>7</v>
      </c>
      <c r="H60" s="51">
        <v>9</v>
      </c>
    </row>
    <row r="61" spans="2:8" ht="15.75">
      <c r="B61" s="18" t="s">
        <v>64</v>
      </c>
      <c r="C61" s="48" t="s">
        <v>17</v>
      </c>
      <c r="D61" s="49">
        <v>1</v>
      </c>
      <c r="E61" s="50"/>
      <c r="F61" s="50">
        <v>0</v>
      </c>
      <c r="G61" s="51">
        <v>1</v>
      </c>
      <c r="H61" s="51">
        <v>0</v>
      </c>
    </row>
    <row r="62" spans="2:8" ht="15.75">
      <c r="B62" s="52" t="s">
        <v>65</v>
      </c>
      <c r="C62" s="53"/>
      <c r="D62" s="7"/>
      <c r="E62" s="53"/>
      <c r="F62" s="53"/>
      <c r="G62" s="53"/>
      <c r="H62" s="53"/>
    </row>
    <row r="63" spans="2:8" ht="15.75">
      <c r="B63" s="54" t="s">
        <v>66</v>
      </c>
      <c r="C63" s="53" t="s">
        <v>67</v>
      </c>
      <c r="D63" s="55">
        <v>499</v>
      </c>
      <c r="E63" s="56"/>
      <c r="F63" s="56">
        <v>211</v>
      </c>
      <c r="G63" s="56">
        <v>144</v>
      </c>
      <c r="H63" s="56">
        <v>144</v>
      </c>
    </row>
    <row r="64" spans="2:8" ht="15.75">
      <c r="B64" s="43" t="s">
        <v>68</v>
      </c>
      <c r="C64" s="18"/>
      <c r="D64" s="47"/>
      <c r="E64" s="48"/>
      <c r="F64" s="48"/>
      <c r="G64" s="48"/>
      <c r="H64" s="48"/>
    </row>
    <row r="65" spans="2:8" ht="15.75">
      <c r="B65" s="18" t="s">
        <v>69</v>
      </c>
      <c r="C65" s="48" t="s">
        <v>70</v>
      </c>
      <c r="D65" s="47"/>
      <c r="E65" s="48"/>
      <c r="F65" s="57">
        <v>2600000</v>
      </c>
      <c r="G65" s="57">
        <v>2600000</v>
      </c>
      <c r="H65" s="57">
        <v>2600000</v>
      </c>
    </row>
    <row r="66" spans="2:8" ht="15.75">
      <c r="B66" s="18" t="s">
        <v>71</v>
      </c>
      <c r="C66" s="48" t="s">
        <v>70</v>
      </c>
      <c r="D66" s="47"/>
      <c r="E66" s="48"/>
      <c r="F66" s="57">
        <v>1700000</v>
      </c>
      <c r="G66" s="57">
        <v>1700000</v>
      </c>
      <c r="H66" s="57">
        <v>1700000</v>
      </c>
    </row>
    <row r="67" spans="2:8" ht="15.75">
      <c r="B67" s="54" t="s">
        <v>72</v>
      </c>
      <c r="C67" s="53" t="s">
        <v>73</v>
      </c>
      <c r="D67" s="53"/>
      <c r="E67" s="53"/>
      <c r="F67" s="56">
        <v>120000</v>
      </c>
      <c r="G67" s="56">
        <v>120000</v>
      </c>
      <c r="H67" s="56">
        <v>120000</v>
      </c>
    </row>
    <row r="68" spans="2:8" ht="15.75">
      <c r="B68" s="43" t="s">
        <v>74</v>
      </c>
      <c r="C68" s="18"/>
      <c r="D68" s="48"/>
      <c r="E68" s="48"/>
      <c r="F68" s="48"/>
      <c r="G68" s="48"/>
      <c r="H68" s="48"/>
    </row>
    <row r="69" spans="2:8" ht="15.75">
      <c r="B69" s="43" t="s">
        <v>75</v>
      </c>
      <c r="C69" s="47" t="s">
        <v>8</v>
      </c>
      <c r="D69" s="36">
        <v>87.5</v>
      </c>
      <c r="E69" s="58"/>
      <c r="F69" s="58">
        <v>44.2</v>
      </c>
      <c r="G69" s="58">
        <v>19.899999999999999</v>
      </c>
      <c r="H69" s="58">
        <v>23.4</v>
      </c>
    </row>
    <row r="70" spans="2:8" ht="15.75">
      <c r="B70" s="43" t="s">
        <v>76</v>
      </c>
      <c r="C70" s="7" t="s">
        <v>8</v>
      </c>
      <c r="D70" s="59">
        <v>59.88</v>
      </c>
      <c r="E70" s="58"/>
      <c r="F70" s="58">
        <v>25.32</v>
      </c>
      <c r="G70" s="58">
        <v>17.28</v>
      </c>
      <c r="H70" s="58">
        <v>17.28</v>
      </c>
    </row>
    <row r="71" spans="2:8" ht="16.5" thickBot="1">
      <c r="B71" s="26" t="s">
        <v>77</v>
      </c>
      <c r="C71" s="60" t="s">
        <v>8</v>
      </c>
      <c r="D71" s="61">
        <v>147.38000000000002</v>
      </c>
      <c r="E71" s="61"/>
      <c r="F71" s="61">
        <v>69.52000000000001</v>
      </c>
      <c r="G71" s="61">
        <v>37.18</v>
      </c>
      <c r="H71" s="61">
        <v>40.68</v>
      </c>
    </row>
    <row r="72" spans="2:8" ht="15.75">
      <c r="B72" s="62" t="s">
        <v>78</v>
      </c>
      <c r="C72" s="18"/>
      <c r="D72" s="18"/>
      <c r="E72" s="18"/>
      <c r="F72" s="18"/>
      <c r="G72" s="18"/>
      <c r="H72" s="18"/>
    </row>
    <row r="73" spans="2:8" ht="15.75">
      <c r="B73" s="17" t="s">
        <v>55</v>
      </c>
      <c r="C73" s="17"/>
      <c r="D73" s="18"/>
      <c r="E73" s="18"/>
      <c r="F73" s="18"/>
      <c r="G73" s="18"/>
      <c r="H73" s="18"/>
    </row>
    <row r="74" spans="2:8">
      <c r="D74">
        <v>147.38000000000002</v>
      </c>
    </row>
    <row r="76" spans="2:8" ht="15.75">
      <c r="B76" s="63" t="s">
        <v>0</v>
      </c>
      <c r="C76" s="22"/>
    </row>
    <row r="77" spans="2:8" ht="16.5" thickBot="1">
      <c r="B77" s="206" t="s">
        <v>79</v>
      </c>
      <c r="C77" s="206"/>
    </row>
    <row r="78" spans="2:8" ht="31.5">
      <c r="B78" s="44" t="s">
        <v>80</v>
      </c>
      <c r="C78" s="64" t="s">
        <v>8</v>
      </c>
    </row>
    <row r="79" spans="2:8" ht="63">
      <c r="B79" s="65" t="s">
        <v>81</v>
      </c>
      <c r="C79" s="66"/>
    </row>
    <row r="80" spans="2:8">
      <c r="B80" s="67" t="s">
        <v>82</v>
      </c>
      <c r="C80" s="68">
        <v>2.5</v>
      </c>
    </row>
    <row r="81" spans="2:3" ht="30">
      <c r="B81" s="67" t="s">
        <v>83</v>
      </c>
      <c r="C81" s="68">
        <v>0.3</v>
      </c>
    </row>
    <row r="82" spans="2:3" ht="30">
      <c r="B82" s="67" t="s">
        <v>84</v>
      </c>
      <c r="C82" s="68">
        <v>1.2</v>
      </c>
    </row>
    <row r="83" spans="2:3" ht="30">
      <c r="B83" s="67" t="s">
        <v>85</v>
      </c>
      <c r="C83" s="68">
        <v>0.1</v>
      </c>
    </row>
    <row r="84" spans="2:3" ht="30">
      <c r="B84" s="67" t="s">
        <v>86</v>
      </c>
      <c r="C84" s="68">
        <v>0.1</v>
      </c>
    </row>
    <row r="85" spans="2:3" ht="30">
      <c r="B85" s="67" t="s">
        <v>87</v>
      </c>
      <c r="C85" s="68">
        <v>1</v>
      </c>
    </row>
    <row r="86" spans="2:3" ht="30">
      <c r="B86" s="67" t="s">
        <v>88</v>
      </c>
      <c r="C86" s="68">
        <v>2.5</v>
      </c>
    </row>
    <row r="87" spans="2:3" ht="45">
      <c r="B87" s="67" t="s">
        <v>89</v>
      </c>
      <c r="C87" s="68">
        <v>1.5</v>
      </c>
    </row>
    <row r="88" spans="2:3" ht="30">
      <c r="B88" s="67" t="s">
        <v>90</v>
      </c>
      <c r="C88" s="68">
        <v>0.5</v>
      </c>
    </row>
    <row r="89" spans="2:3">
      <c r="B89" s="69" t="s">
        <v>91</v>
      </c>
      <c r="C89" s="70">
        <v>1.94</v>
      </c>
    </row>
    <row r="90" spans="2:3" ht="15.75">
      <c r="B90" s="71" t="s">
        <v>92</v>
      </c>
      <c r="C90" s="72">
        <v>11.639999999999999</v>
      </c>
    </row>
    <row r="91" spans="2:3" ht="63">
      <c r="B91" s="65" t="s">
        <v>93</v>
      </c>
      <c r="C91" s="66"/>
    </row>
    <row r="92" spans="2:3">
      <c r="B92" s="67" t="s">
        <v>82</v>
      </c>
      <c r="C92" s="68">
        <v>3</v>
      </c>
    </row>
    <row r="93" spans="2:3" ht="45">
      <c r="B93" s="67" t="s">
        <v>89</v>
      </c>
      <c r="C93" s="68">
        <v>1</v>
      </c>
    </row>
    <row r="94" spans="2:3" ht="30">
      <c r="B94" s="67" t="s">
        <v>88</v>
      </c>
      <c r="C94" s="68">
        <v>2</v>
      </c>
    </row>
    <row r="95" spans="2:3" ht="30">
      <c r="B95" s="67" t="s">
        <v>94</v>
      </c>
      <c r="C95" s="68">
        <v>6</v>
      </c>
    </row>
    <row r="96" spans="2:3" ht="30">
      <c r="B96" s="67" t="s">
        <v>87</v>
      </c>
      <c r="C96" s="68">
        <v>0.5</v>
      </c>
    </row>
    <row r="97" spans="2:3">
      <c r="B97" s="67" t="s">
        <v>95</v>
      </c>
      <c r="C97" s="68">
        <v>1</v>
      </c>
    </row>
    <row r="98" spans="2:3">
      <c r="B98" s="67" t="s">
        <v>96</v>
      </c>
      <c r="C98" s="68">
        <v>0.5</v>
      </c>
    </row>
    <row r="99" spans="2:3">
      <c r="B99" s="67" t="s">
        <v>97</v>
      </c>
      <c r="C99" s="68">
        <v>0.5</v>
      </c>
    </row>
    <row r="100" spans="2:3">
      <c r="B100" s="69" t="s">
        <v>91</v>
      </c>
      <c r="C100" s="70">
        <v>2.9000000000000004</v>
      </c>
    </row>
    <row r="101" spans="2:3" ht="15.75">
      <c r="B101" s="71" t="s">
        <v>92</v>
      </c>
      <c r="C101" s="72">
        <v>17.399999999999999</v>
      </c>
    </row>
    <row r="102" spans="2:3" ht="31.5">
      <c r="B102" s="73" t="s">
        <v>98</v>
      </c>
      <c r="C102" s="48"/>
    </row>
    <row r="103" spans="2:3">
      <c r="B103" s="67" t="s">
        <v>82</v>
      </c>
      <c r="C103" s="68">
        <v>0.8</v>
      </c>
    </row>
    <row r="104" spans="2:3" ht="30">
      <c r="B104" s="67" t="s">
        <v>88</v>
      </c>
      <c r="C104" s="68">
        <v>0.3</v>
      </c>
    </row>
    <row r="105" spans="2:3" ht="30">
      <c r="B105" s="69" t="s">
        <v>87</v>
      </c>
      <c r="C105" s="70">
        <v>0.5</v>
      </c>
    </row>
    <row r="106" spans="2:3" ht="15.75">
      <c r="B106" s="71" t="s">
        <v>92</v>
      </c>
      <c r="C106" s="72">
        <v>1.6</v>
      </c>
    </row>
    <row r="107" spans="2:3" ht="47.25">
      <c r="B107" s="73" t="s">
        <v>99</v>
      </c>
      <c r="C107" s="74"/>
    </row>
    <row r="108" spans="2:3">
      <c r="B108" s="67" t="s">
        <v>100</v>
      </c>
      <c r="C108" s="68">
        <v>0.6</v>
      </c>
    </row>
    <row r="109" spans="2:3" ht="45">
      <c r="B109" s="67" t="s">
        <v>101</v>
      </c>
      <c r="C109" s="68">
        <v>0.6</v>
      </c>
    </row>
    <row r="110" spans="2:3" ht="30">
      <c r="B110" s="67" t="s">
        <v>102</v>
      </c>
      <c r="C110" s="68">
        <v>0.6</v>
      </c>
    </row>
    <row r="111" spans="2:3">
      <c r="B111" s="69" t="s">
        <v>103</v>
      </c>
      <c r="C111" s="70">
        <v>0.6</v>
      </c>
    </row>
    <row r="112" spans="2:3" ht="15.75">
      <c r="B112" s="71" t="s">
        <v>92</v>
      </c>
      <c r="C112" s="72">
        <v>2.4</v>
      </c>
    </row>
    <row r="113" spans="2:5" ht="31.5">
      <c r="B113" s="73" t="s">
        <v>104</v>
      </c>
      <c r="C113" s="74"/>
    </row>
    <row r="114" spans="2:5" ht="30">
      <c r="B114" s="67" t="s">
        <v>105</v>
      </c>
      <c r="C114" s="68">
        <v>0.6</v>
      </c>
    </row>
    <row r="115" spans="2:5" ht="45">
      <c r="B115" s="75" t="s">
        <v>106</v>
      </c>
      <c r="C115" s="68">
        <v>0.6</v>
      </c>
    </row>
    <row r="116" spans="2:5" ht="30">
      <c r="B116" s="69" t="s">
        <v>107</v>
      </c>
      <c r="C116" s="70">
        <v>0.6</v>
      </c>
    </row>
    <row r="117" spans="2:5" ht="15.75">
      <c r="B117" s="71" t="s">
        <v>92</v>
      </c>
      <c r="C117" s="72">
        <v>1.7999999999999998</v>
      </c>
    </row>
    <row r="118" spans="2:5" ht="15.75">
      <c r="B118" s="73" t="s">
        <v>108</v>
      </c>
      <c r="C118" s="68"/>
    </row>
    <row r="119" spans="2:5" ht="30">
      <c r="B119" s="69" t="s">
        <v>109</v>
      </c>
      <c r="C119" s="70">
        <v>3</v>
      </c>
    </row>
    <row r="120" spans="2:5" ht="15.75">
      <c r="B120" s="76" t="s">
        <v>110</v>
      </c>
      <c r="C120" s="77">
        <v>3</v>
      </c>
    </row>
    <row r="121" spans="2:5" ht="16.5" thickBot="1">
      <c r="B121" s="78" t="s">
        <v>111</v>
      </c>
      <c r="C121" s="79">
        <v>37.839999999999996</v>
      </c>
    </row>
    <row r="122" spans="2:5">
      <c r="B122" s="67" t="s">
        <v>112</v>
      </c>
      <c r="C122" s="80"/>
    </row>
    <row r="123" spans="2:5" ht="30">
      <c r="B123" s="75" t="s">
        <v>113</v>
      </c>
      <c r="C123" s="81"/>
    </row>
    <row r="124" spans="2:5">
      <c r="B124" s="82" t="s">
        <v>114</v>
      </c>
      <c r="C124" s="82"/>
    </row>
    <row r="125" spans="2:5" ht="45">
      <c r="B125" s="67" t="s">
        <v>115</v>
      </c>
      <c r="C125" s="83"/>
    </row>
    <row r="128" spans="2:5" ht="15.75">
      <c r="B128" s="43" t="s">
        <v>0</v>
      </c>
      <c r="C128" s="43"/>
      <c r="D128" s="43"/>
      <c r="E128" s="43"/>
    </row>
    <row r="129" spans="2:5" ht="16.5" thickBot="1">
      <c r="B129" s="40" t="s">
        <v>116</v>
      </c>
      <c r="C129" s="40"/>
      <c r="D129" s="40"/>
      <c r="E129" s="40"/>
    </row>
    <row r="130" spans="2:5">
      <c r="B130" s="204" t="s">
        <v>117</v>
      </c>
      <c r="C130" s="204" t="s">
        <v>58</v>
      </c>
      <c r="D130" s="204" t="s">
        <v>118</v>
      </c>
      <c r="E130" s="204" t="s">
        <v>119</v>
      </c>
    </row>
    <row r="131" spans="2:5">
      <c r="B131" s="205"/>
      <c r="C131" s="205"/>
      <c r="D131" s="205"/>
      <c r="E131" s="205"/>
    </row>
    <row r="132" spans="2:5" ht="15.75">
      <c r="B132" s="84" t="s">
        <v>120</v>
      </c>
      <c r="C132" s="85"/>
      <c r="D132" s="85"/>
      <c r="E132" s="85"/>
    </row>
    <row r="133" spans="2:5" ht="15.75">
      <c r="B133" s="86" t="s">
        <v>121</v>
      </c>
      <c r="C133" s="8">
        <v>2</v>
      </c>
      <c r="D133" s="87">
        <v>2000000</v>
      </c>
      <c r="E133" s="88">
        <v>4</v>
      </c>
    </row>
    <row r="134" spans="2:5" ht="30.75">
      <c r="B134" s="86" t="s">
        <v>122</v>
      </c>
      <c r="C134" s="8">
        <v>1</v>
      </c>
      <c r="D134" s="87">
        <v>2100000</v>
      </c>
      <c r="E134" s="88">
        <v>2.1</v>
      </c>
    </row>
    <row r="135" spans="2:5" ht="15.75">
      <c r="B135" s="86" t="s">
        <v>123</v>
      </c>
      <c r="C135" s="8">
        <v>2</v>
      </c>
      <c r="D135" s="87">
        <v>800000</v>
      </c>
      <c r="E135" s="88">
        <v>1.6</v>
      </c>
    </row>
    <row r="136" spans="2:5" ht="15.75">
      <c r="B136" s="86" t="s">
        <v>124</v>
      </c>
      <c r="C136" s="8">
        <v>0</v>
      </c>
      <c r="D136" s="87">
        <v>7500000</v>
      </c>
      <c r="E136" s="88">
        <v>0</v>
      </c>
    </row>
    <row r="137" spans="2:5" ht="15.75">
      <c r="B137" s="86" t="s">
        <v>125</v>
      </c>
      <c r="C137" s="8">
        <v>0</v>
      </c>
      <c r="D137" s="87">
        <v>3700000</v>
      </c>
      <c r="E137" s="88">
        <v>0</v>
      </c>
    </row>
    <row r="138" spans="2:5" ht="15.75">
      <c r="B138" s="86" t="s">
        <v>126</v>
      </c>
      <c r="C138" s="8">
        <v>0</v>
      </c>
      <c r="D138" s="87">
        <v>1300000</v>
      </c>
      <c r="E138" s="88">
        <v>0</v>
      </c>
    </row>
    <row r="139" spans="2:5" ht="15.75">
      <c r="B139" s="86" t="s">
        <v>127</v>
      </c>
      <c r="C139" s="8">
        <v>0</v>
      </c>
      <c r="D139" s="87">
        <v>1900000</v>
      </c>
      <c r="E139" s="88">
        <v>0</v>
      </c>
    </row>
    <row r="140" spans="2:5" ht="30.75">
      <c r="B140" s="86" t="s">
        <v>128</v>
      </c>
      <c r="C140" s="8">
        <v>0</v>
      </c>
      <c r="D140" s="87">
        <v>2800000</v>
      </c>
      <c r="E140" s="88">
        <v>0</v>
      </c>
    </row>
    <row r="141" spans="2:5" ht="15.75">
      <c r="B141" s="86" t="s">
        <v>129</v>
      </c>
      <c r="C141" s="8">
        <v>1</v>
      </c>
      <c r="D141" s="87">
        <v>1400000</v>
      </c>
      <c r="E141" s="88">
        <v>1.4</v>
      </c>
    </row>
    <row r="142" spans="2:5" ht="30.75">
      <c r="B142" s="86" t="s">
        <v>130</v>
      </c>
      <c r="C142" s="8">
        <v>3</v>
      </c>
      <c r="D142" s="87">
        <v>600000</v>
      </c>
      <c r="E142" s="88">
        <v>1.8</v>
      </c>
    </row>
    <row r="143" spans="2:5" ht="30.75">
      <c r="B143" s="86" t="s">
        <v>131</v>
      </c>
      <c r="C143" s="8">
        <v>1</v>
      </c>
      <c r="D143" s="87">
        <v>1200000</v>
      </c>
      <c r="E143" s="88">
        <v>1.2</v>
      </c>
    </row>
    <row r="144" spans="2:5" ht="15.75">
      <c r="B144" s="18" t="s">
        <v>132</v>
      </c>
      <c r="C144" s="8">
        <v>3</v>
      </c>
      <c r="D144" s="87">
        <v>1200000</v>
      </c>
      <c r="E144" s="88">
        <v>3.6</v>
      </c>
    </row>
    <row r="145" spans="2:5" ht="15.75">
      <c r="B145" s="17" t="s">
        <v>133</v>
      </c>
      <c r="C145" s="89">
        <v>3</v>
      </c>
      <c r="D145" s="90">
        <v>800000</v>
      </c>
      <c r="E145" s="88">
        <v>2.4</v>
      </c>
    </row>
    <row r="146" spans="2:5" ht="15.75">
      <c r="B146" s="91" t="s">
        <v>134</v>
      </c>
      <c r="C146" s="91"/>
      <c r="D146" s="92"/>
      <c r="E146" s="93">
        <v>18.099999999999998</v>
      </c>
    </row>
    <row r="147" spans="2:5" ht="15.75">
      <c r="B147" s="37" t="s">
        <v>135</v>
      </c>
      <c r="C147" s="2"/>
      <c r="D147" s="94"/>
      <c r="E147" s="2"/>
    </row>
    <row r="148" spans="2:5" ht="15.75">
      <c r="B148" s="95" t="s">
        <v>136</v>
      </c>
      <c r="C148" s="8">
        <v>1</v>
      </c>
      <c r="D148" s="87">
        <v>192000</v>
      </c>
      <c r="E148" s="88">
        <v>0.192</v>
      </c>
    </row>
    <row r="149" spans="2:5" ht="15.75">
      <c r="B149" s="95" t="s">
        <v>137</v>
      </c>
      <c r="C149" s="8">
        <v>1</v>
      </c>
      <c r="D149" s="87">
        <v>308000</v>
      </c>
      <c r="E149" s="88">
        <v>0.308</v>
      </c>
    </row>
    <row r="150" spans="2:5" ht="15.75">
      <c r="B150" s="95" t="s">
        <v>138</v>
      </c>
      <c r="C150" s="8">
        <v>1</v>
      </c>
      <c r="D150" s="87">
        <v>375000</v>
      </c>
      <c r="E150" s="88">
        <v>0.375</v>
      </c>
    </row>
    <row r="151" spans="2:5" ht="15.75">
      <c r="B151" s="95" t="s">
        <v>139</v>
      </c>
      <c r="C151" s="8">
        <v>1</v>
      </c>
      <c r="D151" s="87">
        <v>128000</v>
      </c>
      <c r="E151" s="88">
        <v>0.128</v>
      </c>
    </row>
    <row r="152" spans="2:5" ht="15.75">
      <c r="B152" s="95" t="s">
        <v>140</v>
      </c>
      <c r="C152" s="8">
        <v>1</v>
      </c>
      <c r="D152" s="87">
        <v>127000</v>
      </c>
      <c r="E152" s="88">
        <v>0.127</v>
      </c>
    </row>
    <row r="153" spans="2:5" ht="15.75">
      <c r="B153" s="95" t="s">
        <v>141</v>
      </c>
      <c r="C153" s="8">
        <v>1</v>
      </c>
      <c r="D153" s="87">
        <v>279000</v>
      </c>
      <c r="E153" s="88">
        <v>0.27900000000000003</v>
      </c>
    </row>
    <row r="154" spans="2:5" ht="15.75">
      <c r="B154" s="95" t="s">
        <v>142</v>
      </c>
      <c r="C154" s="8">
        <v>9</v>
      </c>
      <c r="D154" s="87">
        <v>116000</v>
      </c>
      <c r="E154" s="88">
        <v>1.044</v>
      </c>
    </row>
    <row r="155" spans="2:5" ht="15.75">
      <c r="B155" s="95" t="s">
        <v>143</v>
      </c>
      <c r="C155" s="8">
        <v>4</v>
      </c>
      <c r="D155" s="87">
        <v>109000</v>
      </c>
      <c r="E155" s="88">
        <v>0.436</v>
      </c>
    </row>
    <row r="156" spans="2:5" ht="15.75">
      <c r="B156" s="95" t="s">
        <v>144</v>
      </c>
      <c r="C156" s="8">
        <v>2</v>
      </c>
      <c r="D156" s="87">
        <v>122000</v>
      </c>
      <c r="E156" s="88">
        <v>0.24399999999999999</v>
      </c>
    </row>
    <row r="157" spans="2:5" ht="15.75">
      <c r="B157" s="95" t="s">
        <v>145</v>
      </c>
      <c r="C157" s="8">
        <v>2</v>
      </c>
      <c r="D157" s="87">
        <v>55000</v>
      </c>
      <c r="E157" s="88">
        <v>0.11</v>
      </c>
    </row>
    <row r="158" spans="2:5" ht="15.75">
      <c r="B158" s="95" t="s">
        <v>146</v>
      </c>
      <c r="C158" s="8">
        <v>2</v>
      </c>
      <c r="D158" s="87">
        <v>96000</v>
      </c>
      <c r="E158" s="88">
        <v>0.192</v>
      </c>
    </row>
    <row r="159" spans="2:5" ht="15.75">
      <c r="B159" s="95" t="s">
        <v>147</v>
      </c>
      <c r="C159" s="8">
        <v>3</v>
      </c>
      <c r="D159" s="87">
        <v>45000</v>
      </c>
      <c r="E159" s="88">
        <v>0.13500000000000001</v>
      </c>
    </row>
    <row r="160" spans="2:5" ht="15.75">
      <c r="B160" s="2" t="s">
        <v>148</v>
      </c>
      <c r="C160" s="8">
        <v>4</v>
      </c>
      <c r="D160" s="90">
        <v>25000</v>
      </c>
      <c r="E160" s="88">
        <v>0.1</v>
      </c>
    </row>
    <row r="161" spans="2:5" ht="15.75">
      <c r="B161" s="91" t="s">
        <v>134</v>
      </c>
      <c r="C161" s="91"/>
      <c r="D161" s="93"/>
      <c r="E161" s="93">
        <v>3.6700000000000004</v>
      </c>
    </row>
    <row r="162" spans="2:5" ht="16.5" thickBot="1">
      <c r="B162" s="96" t="s">
        <v>149</v>
      </c>
      <c r="C162" s="12"/>
      <c r="D162" s="12"/>
      <c r="E162" s="97">
        <v>21.77</v>
      </c>
    </row>
    <row r="163" spans="2:5">
      <c r="B163" s="98" t="s">
        <v>150</v>
      </c>
      <c r="C163" s="98"/>
      <c r="D163" s="98"/>
      <c r="E163" s="99"/>
    </row>
    <row r="166" spans="2:5" ht="15.75">
      <c r="B166" s="30" t="s">
        <v>0</v>
      </c>
      <c r="C166" s="2"/>
      <c r="D166" s="2"/>
    </row>
    <row r="167" spans="2:5" ht="16.5" thickBot="1">
      <c r="B167" s="100" t="s">
        <v>151</v>
      </c>
      <c r="C167" s="4"/>
      <c r="D167" s="4"/>
    </row>
    <row r="168" spans="2:5" ht="63">
      <c r="B168" s="101" t="s">
        <v>152</v>
      </c>
      <c r="C168" s="101" t="s">
        <v>153</v>
      </c>
      <c r="D168" s="101" t="s">
        <v>154</v>
      </c>
    </row>
    <row r="169" spans="2:5" ht="60.75">
      <c r="B169" s="221" t="s">
        <v>155</v>
      </c>
      <c r="C169" s="102" t="s">
        <v>156</v>
      </c>
      <c r="D169" s="103">
        <v>3</v>
      </c>
    </row>
    <row r="170" spans="2:5" ht="30.75">
      <c r="B170" s="222"/>
      <c r="C170" s="104" t="s">
        <v>157</v>
      </c>
      <c r="D170" s="105">
        <v>1</v>
      </c>
    </row>
    <row r="171" spans="2:5" ht="15.75">
      <c r="B171" s="209" t="s">
        <v>158</v>
      </c>
      <c r="C171" s="209"/>
      <c r="D171" s="106">
        <v>4</v>
      </c>
    </row>
    <row r="172" spans="2:5" ht="16.5" thickBot="1">
      <c r="B172" s="210" t="s">
        <v>159</v>
      </c>
      <c r="C172" s="210"/>
      <c r="D172" s="107">
        <v>4.8</v>
      </c>
    </row>
    <row r="173" spans="2:5">
      <c r="B173" s="211" t="s">
        <v>150</v>
      </c>
      <c r="C173" s="211"/>
      <c r="D173" s="211"/>
    </row>
    <row r="177" spans="2:5" ht="15.75">
      <c r="B177" s="30" t="s">
        <v>0</v>
      </c>
      <c r="C177" s="2"/>
      <c r="D177" s="2"/>
    </row>
    <row r="178" spans="2:5" ht="16.5" thickBot="1">
      <c r="B178" s="100" t="s">
        <v>160</v>
      </c>
      <c r="C178" s="4"/>
      <c r="D178" s="4"/>
    </row>
    <row r="179" spans="2:5" ht="31.5">
      <c r="B179" s="101" t="s">
        <v>161</v>
      </c>
      <c r="C179" s="101" t="s">
        <v>153</v>
      </c>
      <c r="D179" s="101" t="s">
        <v>162</v>
      </c>
    </row>
    <row r="180" spans="2:5" ht="60.75">
      <c r="B180" s="108" t="s">
        <v>163</v>
      </c>
      <c r="C180" s="108" t="s">
        <v>164</v>
      </c>
      <c r="D180" s="108">
        <v>180</v>
      </c>
    </row>
    <row r="181" spans="2:5" ht="30.75">
      <c r="B181" s="105" t="s">
        <v>165</v>
      </c>
      <c r="C181" s="105" t="s">
        <v>157</v>
      </c>
      <c r="D181" s="105">
        <v>18</v>
      </c>
    </row>
    <row r="182" spans="2:5" ht="15.75">
      <c r="B182" s="209" t="s">
        <v>166</v>
      </c>
      <c r="C182" s="209"/>
      <c r="D182" s="106">
        <v>198</v>
      </c>
    </row>
    <row r="183" spans="2:5" ht="16.5" thickBot="1">
      <c r="B183" s="210" t="s">
        <v>159</v>
      </c>
      <c r="C183" s="210"/>
      <c r="D183" s="107">
        <v>15.2874</v>
      </c>
    </row>
    <row r="184" spans="2:5">
      <c r="B184" s="109" t="s">
        <v>114</v>
      </c>
      <c r="C184" s="109"/>
      <c r="D184" s="109"/>
    </row>
    <row r="185" spans="2:5">
      <c r="B185" t="s">
        <v>167</v>
      </c>
    </row>
    <row r="189" spans="2:5" ht="15.75">
      <c r="B189" s="1" t="s">
        <v>0</v>
      </c>
      <c r="C189" s="2"/>
      <c r="D189" s="2"/>
      <c r="E189" s="110"/>
    </row>
    <row r="190" spans="2:5" ht="16.5" thickBot="1">
      <c r="B190" s="3" t="s">
        <v>168</v>
      </c>
      <c r="C190" s="4"/>
      <c r="D190" s="4"/>
      <c r="E190" s="111"/>
    </row>
    <row r="191" spans="2:5" ht="31.5">
      <c r="B191" s="112" t="s">
        <v>169</v>
      </c>
      <c r="C191" s="101" t="s">
        <v>170</v>
      </c>
      <c r="D191" s="101" t="s">
        <v>171</v>
      </c>
      <c r="E191" s="113" t="s">
        <v>172</v>
      </c>
    </row>
    <row r="192" spans="2:5" ht="15.75">
      <c r="B192" s="114">
        <v>750</v>
      </c>
      <c r="C192" s="115">
        <v>400</v>
      </c>
      <c r="D192" s="116">
        <v>750</v>
      </c>
      <c r="E192" s="117">
        <v>0.3</v>
      </c>
    </row>
    <row r="193" spans="2:6" ht="16.5" thickBot="1">
      <c r="B193" s="219" t="s">
        <v>18</v>
      </c>
      <c r="C193" s="219"/>
      <c r="D193" s="219"/>
      <c r="E193" s="118">
        <v>0.3</v>
      </c>
    </row>
    <row r="194" spans="2:6">
      <c r="B194" s="109" t="s">
        <v>173</v>
      </c>
      <c r="C194" s="109"/>
      <c r="D194" s="109"/>
    </row>
    <row r="195" spans="2:6" ht="15.75">
      <c r="B195" s="119" t="s">
        <v>174</v>
      </c>
    </row>
    <row r="200" spans="2:6" ht="15.75">
      <c r="B200" s="1" t="s">
        <v>0</v>
      </c>
      <c r="C200" s="1"/>
      <c r="D200" s="1"/>
      <c r="E200" s="1"/>
      <c r="F200" s="1"/>
    </row>
    <row r="201" spans="2:6" ht="16.5" thickBot="1">
      <c r="B201" s="3" t="s">
        <v>175</v>
      </c>
      <c r="C201" s="3"/>
      <c r="D201" s="3"/>
      <c r="E201" s="3"/>
      <c r="F201" s="3"/>
    </row>
    <row r="202" spans="2:6" ht="71.25" customHeight="1">
      <c r="B202" s="112" t="s">
        <v>176</v>
      </c>
      <c r="C202" s="112" t="s">
        <v>3</v>
      </c>
      <c r="D202" s="112" t="s">
        <v>4</v>
      </c>
      <c r="E202" s="101" t="s">
        <v>177</v>
      </c>
      <c r="F202" s="101" t="s">
        <v>178</v>
      </c>
    </row>
    <row r="203" spans="2:6" ht="21" customHeight="1">
      <c r="B203" s="120" t="s">
        <v>179</v>
      </c>
      <c r="C203" s="89" t="s">
        <v>180</v>
      </c>
      <c r="D203" s="24">
        <v>400</v>
      </c>
      <c r="E203" s="87">
        <v>350</v>
      </c>
      <c r="F203" s="25">
        <v>0.14000000000000001</v>
      </c>
    </row>
    <row r="204" spans="2:6" ht="30.75">
      <c r="B204" s="120" t="s">
        <v>181</v>
      </c>
      <c r="C204" s="89" t="s">
        <v>180</v>
      </c>
      <c r="D204" s="24">
        <v>2000</v>
      </c>
      <c r="E204" s="87">
        <v>780</v>
      </c>
      <c r="F204" s="25">
        <v>1.56</v>
      </c>
    </row>
    <row r="205" spans="2:6" ht="30.75">
      <c r="B205" s="120" t="s">
        <v>182</v>
      </c>
      <c r="C205" s="89" t="s">
        <v>183</v>
      </c>
      <c r="D205" s="24">
        <v>1</v>
      </c>
      <c r="E205" s="87">
        <v>817000</v>
      </c>
      <c r="F205" s="25">
        <v>0.81699999999999995</v>
      </c>
    </row>
    <row r="206" spans="2:6" ht="30.75">
      <c r="B206" s="121" t="s">
        <v>184</v>
      </c>
      <c r="C206" s="122" t="s">
        <v>3</v>
      </c>
      <c r="D206" s="123">
        <v>4</v>
      </c>
      <c r="E206" s="90">
        <v>145000</v>
      </c>
      <c r="F206" s="124">
        <v>0.57999999999999996</v>
      </c>
    </row>
    <row r="207" spans="2:6" ht="16.5" thickBot="1">
      <c r="B207" s="210" t="s">
        <v>33</v>
      </c>
      <c r="C207" s="210"/>
      <c r="D207" s="210"/>
      <c r="E207" s="210"/>
      <c r="F207" s="125">
        <v>3.0970000000000004</v>
      </c>
    </row>
    <row r="208" spans="2:6">
      <c r="B208" s="211" t="s">
        <v>185</v>
      </c>
      <c r="C208" s="211"/>
      <c r="D208" s="211"/>
      <c r="E208" s="220"/>
      <c r="F208" s="220"/>
    </row>
    <row r="211" spans="2:6" ht="15.75">
      <c r="B211" s="43" t="s">
        <v>186</v>
      </c>
      <c r="C211" s="43"/>
      <c r="D211" s="43"/>
    </row>
    <row r="212" spans="2:6" ht="16.5" thickBot="1">
      <c r="B212" s="206" t="s">
        <v>187</v>
      </c>
      <c r="C212" s="206"/>
      <c r="D212" s="206"/>
    </row>
    <row r="213" spans="2:6" ht="15.75">
      <c r="B213" s="215" t="s">
        <v>188</v>
      </c>
      <c r="C213" s="215"/>
      <c r="D213" s="126" t="s">
        <v>6</v>
      </c>
    </row>
    <row r="214" spans="2:6" ht="15.75">
      <c r="B214" s="216"/>
      <c r="C214" s="216"/>
      <c r="D214" s="7" t="s">
        <v>8</v>
      </c>
    </row>
    <row r="215" spans="2:6" ht="15.75">
      <c r="B215" s="17" t="s">
        <v>189</v>
      </c>
      <c r="C215" s="37"/>
      <c r="D215" s="127">
        <v>28.019708371943871</v>
      </c>
    </row>
    <row r="216" spans="2:6" ht="15.75">
      <c r="B216" s="17" t="s">
        <v>190</v>
      </c>
      <c r="C216" s="17"/>
      <c r="D216" s="127">
        <v>27.675312558549326</v>
      </c>
    </row>
    <row r="217" spans="2:6" ht="15.75">
      <c r="B217" s="17" t="s">
        <v>191</v>
      </c>
      <c r="C217" s="17"/>
      <c r="D217" s="127">
        <v>19.67780428044458</v>
      </c>
    </row>
    <row r="218" spans="2:6" ht="15.75">
      <c r="B218" s="17" t="s">
        <v>192</v>
      </c>
      <c r="C218" s="17"/>
      <c r="D218" s="127">
        <v>3.5426056909655679</v>
      </c>
    </row>
    <row r="219" spans="2:6" ht="15.75">
      <c r="B219" s="54" t="s">
        <v>193</v>
      </c>
      <c r="C219" s="54"/>
      <c r="D219" s="127">
        <v>10.252317344242439</v>
      </c>
    </row>
    <row r="220" spans="2:6" ht="16.5" thickBot="1">
      <c r="B220" s="27" t="s">
        <v>194</v>
      </c>
      <c r="C220" s="27"/>
      <c r="D220" s="128">
        <v>89.167748246145791</v>
      </c>
      <c r="F220">
        <v>89.167748246145791</v>
      </c>
    </row>
    <row r="221" spans="2:6" ht="15.75">
      <c r="B221" s="129" t="s">
        <v>55</v>
      </c>
      <c r="C221" s="129"/>
      <c r="D221" s="17"/>
    </row>
    <row r="224" spans="2:6" ht="15.75">
      <c r="B224" s="43" t="s">
        <v>186</v>
      </c>
      <c r="C224" s="18"/>
    </row>
    <row r="225" spans="2:6" ht="16.5" thickBot="1">
      <c r="B225" s="206" t="s">
        <v>195</v>
      </c>
      <c r="C225" s="206"/>
    </row>
    <row r="226" spans="2:6">
      <c r="B226" s="217" t="s">
        <v>57</v>
      </c>
      <c r="C226" s="198" t="s">
        <v>196</v>
      </c>
    </row>
    <row r="227" spans="2:6">
      <c r="B227" s="218"/>
      <c r="C227" s="200"/>
    </row>
    <row r="228" spans="2:6" ht="15.75">
      <c r="B228" s="43" t="s">
        <v>197</v>
      </c>
      <c r="C228" s="130">
        <v>0</v>
      </c>
    </row>
    <row r="229" spans="2:6" ht="15.75">
      <c r="B229" s="52" t="s">
        <v>198</v>
      </c>
      <c r="C229" s="130">
        <v>14.04</v>
      </c>
    </row>
    <row r="230" spans="2:6" ht="16.5" thickBot="1">
      <c r="B230" s="26" t="s">
        <v>77</v>
      </c>
      <c r="C230" s="128">
        <v>14.04</v>
      </c>
      <c r="F230">
        <v>14.04</v>
      </c>
    </row>
    <row r="231" spans="2:6" ht="15.75">
      <c r="B231" s="129" t="s">
        <v>55</v>
      </c>
      <c r="C231" s="129"/>
    </row>
    <row r="236" spans="2:6">
      <c r="C236" s="131">
        <v>372.58473185681498</v>
      </c>
      <c r="D236" s="131">
        <v>0</v>
      </c>
    </row>
    <row r="237" spans="2:6">
      <c r="C237" s="131">
        <v>372.58473185681487</v>
      </c>
    </row>
    <row r="254" spans="3:7">
      <c r="C254" s="132">
        <v>1</v>
      </c>
      <c r="D254" s="132">
        <v>0.5</v>
      </c>
      <c r="E254" s="132">
        <v>0.5</v>
      </c>
    </row>
    <row r="255" spans="3:7">
      <c r="C255" s="132">
        <v>1</v>
      </c>
      <c r="D255" s="132"/>
      <c r="E255" s="132">
        <v>0.33333333333333337</v>
      </c>
      <c r="F255" s="132">
        <v>0.33333333333333337</v>
      </c>
      <c r="G255" s="132">
        <v>0.33333333333333337</v>
      </c>
    </row>
    <row r="256" spans="3:7">
      <c r="C256" s="132">
        <v>1</v>
      </c>
      <c r="D256" s="132"/>
      <c r="E256" s="132">
        <v>0.4</v>
      </c>
      <c r="F256" s="132">
        <v>0.4</v>
      </c>
      <c r="G256" s="132">
        <v>0.2</v>
      </c>
    </row>
    <row r="257" spans="1:11">
      <c r="C257" s="132">
        <v>1</v>
      </c>
      <c r="D257" s="132"/>
      <c r="E257" s="132">
        <v>0.3</v>
      </c>
      <c r="F257" s="132">
        <v>0.3</v>
      </c>
      <c r="G257" s="132">
        <v>0.4</v>
      </c>
    </row>
    <row r="258" spans="1:11" ht="15.75" thickBot="1">
      <c r="C258" s="132">
        <v>1</v>
      </c>
      <c r="D258" s="132">
        <v>0.25</v>
      </c>
      <c r="E258" s="132">
        <v>0.25</v>
      </c>
      <c r="F258" s="132">
        <v>0.25</v>
      </c>
      <c r="G258" s="132">
        <v>0.25</v>
      </c>
    </row>
    <row r="259" spans="1:11" ht="15.75">
      <c r="C259" s="133" t="s">
        <v>6</v>
      </c>
      <c r="D259" s="134">
        <v>2011</v>
      </c>
      <c r="E259" s="134">
        <v>2012</v>
      </c>
      <c r="F259" s="134">
        <v>2013</v>
      </c>
      <c r="G259" s="134">
        <v>2014</v>
      </c>
    </row>
    <row r="260" spans="1:11" ht="16.5" thickBot="1">
      <c r="C260" s="135" t="s">
        <v>8</v>
      </c>
      <c r="D260" s="135"/>
      <c r="E260" s="135"/>
      <c r="F260" s="135"/>
      <c r="G260" s="135"/>
    </row>
    <row r="261" spans="1:11" ht="15.75">
      <c r="C261" s="136"/>
      <c r="D261" s="137"/>
      <c r="E261" s="137"/>
      <c r="F261" s="137"/>
      <c r="G261" s="137"/>
      <c r="H261" s="137"/>
      <c r="I261" s="137"/>
      <c r="J261" s="137"/>
    </row>
    <row r="262" spans="1:11" ht="15.75">
      <c r="A262" s="138" t="s">
        <v>199</v>
      </c>
      <c r="B262" s="119" t="s">
        <v>200</v>
      </c>
      <c r="C262" s="137">
        <v>37.839999999999996</v>
      </c>
      <c r="D262" s="137"/>
      <c r="E262" s="137">
        <v>12.613333333333333</v>
      </c>
      <c r="F262" s="137">
        <v>12.613333333333333</v>
      </c>
      <c r="G262" s="137">
        <v>12.613333333333333</v>
      </c>
      <c r="H262" s="137"/>
      <c r="I262" s="137"/>
      <c r="J262" s="137">
        <v>37.840000000000003</v>
      </c>
    </row>
    <row r="263" spans="1:11" ht="15.75">
      <c r="A263" s="138" t="s">
        <v>201</v>
      </c>
      <c r="B263" s="119" t="s">
        <v>202</v>
      </c>
      <c r="C263" s="137">
        <v>3.3970000000000002</v>
      </c>
      <c r="D263" s="137"/>
      <c r="E263" s="137">
        <v>1.0191000000000001</v>
      </c>
      <c r="F263" s="137">
        <v>1.0191000000000001</v>
      </c>
      <c r="G263" s="137">
        <v>1.3588000000000002</v>
      </c>
      <c r="H263" s="137"/>
      <c r="I263" s="137"/>
      <c r="J263" s="137">
        <v>3.3970000000000002</v>
      </c>
    </row>
    <row r="264" spans="1:11" ht="15.75">
      <c r="B264" s="119" t="s">
        <v>203</v>
      </c>
      <c r="C264" s="137">
        <v>41.236999999999995</v>
      </c>
      <c r="D264" s="137">
        <v>0</v>
      </c>
      <c r="E264" s="137">
        <v>13.632433333333333</v>
      </c>
      <c r="F264" s="137">
        <v>13.632433333333333</v>
      </c>
      <c r="G264" s="137">
        <v>13.972133333333334</v>
      </c>
      <c r="H264" s="137"/>
      <c r="I264" s="137"/>
      <c r="J264" s="137">
        <v>41.237000000000002</v>
      </c>
    </row>
    <row r="265" spans="1:11">
      <c r="J265" s="139"/>
    </row>
    <row r="266" spans="1:11" ht="15.75">
      <c r="A266" s="138" t="s">
        <v>204</v>
      </c>
      <c r="B266" s="119" t="s">
        <v>205</v>
      </c>
      <c r="C266" s="140">
        <v>4.8</v>
      </c>
      <c r="D266" s="137">
        <v>2.4</v>
      </c>
      <c r="E266" s="137">
        <v>2.4</v>
      </c>
      <c r="F266" s="137"/>
      <c r="G266" s="137"/>
      <c r="J266" s="137">
        <v>4.8</v>
      </c>
    </row>
    <row r="267" spans="1:11" ht="15.75">
      <c r="C267" s="137"/>
      <c r="D267" s="137"/>
      <c r="E267" s="137"/>
      <c r="F267" s="137"/>
      <c r="G267" s="137"/>
      <c r="H267" s="137"/>
      <c r="I267" s="137"/>
      <c r="J267" s="137"/>
      <c r="K267" s="137"/>
    </row>
    <row r="268" spans="1:11" ht="15.75">
      <c r="A268" s="138" t="s">
        <v>206</v>
      </c>
      <c r="B268" s="119" t="s">
        <v>207</v>
      </c>
      <c r="C268" s="137">
        <v>15.2874</v>
      </c>
      <c r="D268" s="137">
        <v>7.6436999999999999</v>
      </c>
      <c r="E268" s="137">
        <v>7.6436999999999999</v>
      </c>
      <c r="F268" s="137"/>
      <c r="G268" s="137"/>
      <c r="H268" s="137"/>
      <c r="I268" s="137"/>
      <c r="J268" s="137">
        <v>15.2874</v>
      </c>
      <c r="K268" s="137"/>
    </row>
    <row r="269" spans="1:11" ht="15.75">
      <c r="C269" s="137"/>
      <c r="D269" s="137"/>
      <c r="E269" s="137"/>
      <c r="F269" s="137"/>
      <c r="G269" s="137"/>
      <c r="H269" s="137"/>
      <c r="I269" s="137"/>
      <c r="J269" s="137"/>
      <c r="K269" s="137"/>
    </row>
    <row r="270" spans="1:11" ht="15.75">
      <c r="A270" s="138" t="s">
        <v>208</v>
      </c>
      <c r="B270" s="119" t="s">
        <v>209</v>
      </c>
      <c r="C270" s="137">
        <v>21.77</v>
      </c>
      <c r="D270" s="137">
        <v>5.4424999999999999</v>
      </c>
      <c r="E270" s="137">
        <v>5.4424999999999999</v>
      </c>
      <c r="F270" s="137">
        <v>5.4424999999999999</v>
      </c>
      <c r="G270" s="137">
        <v>5.4424999999999999</v>
      </c>
      <c r="H270" s="137"/>
      <c r="I270" s="137"/>
      <c r="J270" s="137">
        <v>21.77</v>
      </c>
      <c r="K270" s="137"/>
    </row>
    <row r="271" spans="1:11" ht="15.75">
      <c r="C271" s="137"/>
      <c r="D271" s="137"/>
      <c r="E271" s="137"/>
      <c r="F271" s="137"/>
      <c r="G271" s="137"/>
      <c r="H271" s="137"/>
      <c r="I271" s="137"/>
      <c r="J271" s="137"/>
      <c r="K271" s="137"/>
    </row>
    <row r="272" spans="1:11" ht="15.75">
      <c r="C272" s="137"/>
      <c r="D272" s="137"/>
      <c r="E272" s="137"/>
      <c r="F272" s="137"/>
      <c r="G272" s="137"/>
      <c r="H272" s="137"/>
      <c r="I272" s="137"/>
      <c r="J272" s="137"/>
      <c r="K272" s="137"/>
    </row>
    <row r="273" spans="1:11" ht="15.75">
      <c r="C273" s="137">
        <v>83.094399999999993</v>
      </c>
      <c r="D273" s="137">
        <v>15.4862</v>
      </c>
      <c r="E273" s="137">
        <v>29.118633333333335</v>
      </c>
      <c r="F273" s="137">
        <v>19.074933333333334</v>
      </c>
      <c r="G273" s="137">
        <v>19.414633333333335</v>
      </c>
      <c r="H273" s="137"/>
      <c r="I273" s="137"/>
      <c r="J273" s="137">
        <v>83.094400000000007</v>
      </c>
      <c r="K273" s="137"/>
    </row>
    <row r="274" spans="1:11" ht="15.75">
      <c r="A274" s="141"/>
      <c r="B274" s="142"/>
      <c r="C274" s="137"/>
      <c r="D274" s="137"/>
      <c r="E274" s="137"/>
      <c r="F274" s="137"/>
      <c r="G274" s="137"/>
      <c r="H274" s="137"/>
      <c r="I274" s="137"/>
      <c r="J274" s="137"/>
      <c r="K274" s="137"/>
    </row>
    <row r="275" spans="1:11" ht="15.75">
      <c r="A275" s="138"/>
      <c r="B275" s="119"/>
      <c r="C275" s="137">
        <v>83.094399999999979</v>
      </c>
      <c r="D275" s="137"/>
      <c r="E275" s="137"/>
      <c r="F275" s="137"/>
      <c r="G275" s="137"/>
      <c r="H275" s="137"/>
      <c r="I275" s="137"/>
      <c r="J275" s="137"/>
      <c r="K275" s="137"/>
    </row>
  </sheetData>
  <mergeCells count="42">
    <mergeCell ref="B20:B22"/>
    <mergeCell ref="C20:C22"/>
    <mergeCell ref="D20:H20"/>
    <mergeCell ref="C5:C6"/>
    <mergeCell ref="D5:D6"/>
    <mergeCell ref="E5:E6"/>
    <mergeCell ref="B14:F14"/>
    <mergeCell ref="B19:F19"/>
    <mergeCell ref="I20:I22"/>
    <mergeCell ref="J20:J22"/>
    <mergeCell ref="D21:D22"/>
    <mergeCell ref="E21:E22"/>
    <mergeCell ref="F21:F22"/>
    <mergeCell ref="G21:G22"/>
    <mergeCell ref="H21:H22"/>
    <mergeCell ref="B169:B170"/>
    <mergeCell ref="B32:B35"/>
    <mergeCell ref="C32:E32"/>
    <mergeCell ref="C33:C34"/>
    <mergeCell ref="D33:D34"/>
    <mergeCell ref="E33:E34"/>
    <mergeCell ref="B57:B58"/>
    <mergeCell ref="C57:C58"/>
    <mergeCell ref="D57:D58"/>
    <mergeCell ref="B77:C77"/>
    <mergeCell ref="B130:B131"/>
    <mergeCell ref="C130:C131"/>
    <mergeCell ref="D130:D131"/>
    <mergeCell ref="E130:E131"/>
    <mergeCell ref="B226:B227"/>
    <mergeCell ref="C226:C227"/>
    <mergeCell ref="B171:C171"/>
    <mergeCell ref="B172:C172"/>
    <mergeCell ref="B173:D173"/>
    <mergeCell ref="B182:C182"/>
    <mergeCell ref="B183:C183"/>
    <mergeCell ref="B193:D193"/>
    <mergeCell ref="B207:E207"/>
    <mergeCell ref="B208:F208"/>
    <mergeCell ref="B212:D212"/>
    <mergeCell ref="B213:C214"/>
    <mergeCell ref="B225:C22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J12"/>
  <sheetViews>
    <sheetView workbookViewId="0">
      <selection activeCell="B5" sqref="B5:J11"/>
    </sheetView>
  </sheetViews>
  <sheetFormatPr defaultRowHeight="15"/>
  <cols>
    <col min="2" max="2" width="13.42578125" customWidth="1"/>
    <col min="3" max="3" width="12.5703125" customWidth="1"/>
    <col min="4" max="4" width="8.7109375" customWidth="1"/>
    <col min="5" max="5" width="9.7109375" customWidth="1"/>
    <col min="6" max="6" width="8.85546875" customWidth="1"/>
    <col min="7" max="7" width="9.5703125" customWidth="1"/>
    <col min="8" max="9" width="14" customWidth="1"/>
    <col min="10" max="10" width="12" customWidth="1"/>
  </cols>
  <sheetData>
    <row r="3" spans="2:10" ht="35.25" customHeight="1">
      <c r="B3" s="193" t="s">
        <v>221</v>
      </c>
      <c r="C3" s="193"/>
      <c r="D3" s="193"/>
      <c r="E3" s="193"/>
      <c r="F3" s="193"/>
      <c r="G3" s="193"/>
      <c r="H3" s="193"/>
      <c r="I3" s="193"/>
      <c r="J3" s="193"/>
    </row>
    <row r="4" spans="2:10" ht="16.5" thickBot="1">
      <c r="B4" s="31"/>
      <c r="C4" s="31"/>
      <c r="D4" s="31"/>
      <c r="E4" s="31"/>
      <c r="F4" s="31"/>
      <c r="G4" s="17"/>
      <c r="H4" s="17"/>
      <c r="I4" s="17"/>
      <c r="J4" s="161"/>
    </row>
    <row r="5" spans="2:10" ht="18" customHeight="1">
      <c r="B5" s="194" t="s">
        <v>22</v>
      </c>
      <c r="C5" s="196" t="s">
        <v>23</v>
      </c>
      <c r="D5" s="194" t="s">
        <v>24</v>
      </c>
      <c r="E5" s="194"/>
      <c r="F5" s="194"/>
      <c r="G5" s="194"/>
      <c r="H5" s="194"/>
      <c r="I5" s="198" t="s">
        <v>25</v>
      </c>
      <c r="J5" s="198" t="s">
        <v>26</v>
      </c>
    </row>
    <row r="6" spans="2:10">
      <c r="B6" s="195"/>
      <c r="C6" s="197"/>
      <c r="D6" s="195" t="s">
        <v>27</v>
      </c>
      <c r="E6" s="195" t="s">
        <v>28</v>
      </c>
      <c r="F6" s="195" t="s">
        <v>18</v>
      </c>
      <c r="G6" s="195" t="s">
        <v>29</v>
      </c>
      <c r="H6" s="197" t="s">
        <v>30</v>
      </c>
      <c r="I6" s="199"/>
      <c r="J6" s="199"/>
    </row>
    <row r="7" spans="2:10" ht="18.75" customHeight="1">
      <c r="B7" s="195"/>
      <c r="C7" s="197"/>
      <c r="D7" s="195"/>
      <c r="E7" s="195"/>
      <c r="F7" s="195"/>
      <c r="G7" s="195"/>
      <c r="H7" s="197"/>
      <c r="I7" s="200"/>
      <c r="J7" s="200"/>
    </row>
    <row r="8" spans="2:10" ht="15.75">
      <c r="B8" s="22" t="s">
        <v>31</v>
      </c>
      <c r="C8" s="23">
        <v>6</v>
      </c>
      <c r="D8" s="24">
        <v>2240</v>
      </c>
      <c r="E8" s="24">
        <v>1850</v>
      </c>
      <c r="F8" s="24">
        <v>11100</v>
      </c>
      <c r="G8" s="24">
        <v>2100</v>
      </c>
      <c r="H8" s="24">
        <v>1500</v>
      </c>
      <c r="I8" s="24">
        <v>2048905.2273530029</v>
      </c>
      <c r="J8" s="25">
        <v>3.0733578410295044</v>
      </c>
    </row>
    <row r="9" spans="2:10" ht="15.75">
      <c r="B9" s="22" t="s">
        <v>32</v>
      </c>
      <c r="C9" s="23">
        <v>5</v>
      </c>
      <c r="D9" s="24">
        <v>1340</v>
      </c>
      <c r="E9" s="24">
        <v>1150</v>
      </c>
      <c r="F9" s="24">
        <v>5750</v>
      </c>
      <c r="G9" s="24">
        <v>2100</v>
      </c>
      <c r="H9" s="24">
        <v>4750</v>
      </c>
      <c r="I9" s="24">
        <v>2048905.2273530029</v>
      </c>
      <c r="J9" s="25">
        <v>9.7322998299267631</v>
      </c>
    </row>
    <row r="10" spans="2:10" ht="16.5" thickBot="1">
      <c r="B10" s="26" t="s">
        <v>33</v>
      </c>
      <c r="C10" s="27"/>
      <c r="D10" s="27"/>
      <c r="E10" s="27"/>
      <c r="F10" s="27"/>
      <c r="G10" s="27"/>
      <c r="H10" s="28">
        <v>6250</v>
      </c>
      <c r="I10" s="27"/>
      <c r="J10" s="162">
        <v>12.805657670956268</v>
      </c>
    </row>
    <row r="11" spans="2:10" ht="15.75">
      <c r="B11" s="18" t="s">
        <v>222</v>
      </c>
      <c r="C11" s="18"/>
      <c r="D11" s="18"/>
      <c r="E11" s="18"/>
      <c r="F11" s="18"/>
      <c r="G11" s="18"/>
      <c r="H11" s="18"/>
      <c r="I11" s="18"/>
      <c r="J11" s="110"/>
    </row>
    <row r="12" spans="2:10">
      <c r="B12" s="144"/>
      <c r="C12" s="144"/>
      <c r="D12" s="144"/>
      <c r="E12" s="144"/>
      <c r="F12" s="144"/>
      <c r="G12" s="144"/>
      <c r="H12" s="144"/>
      <c r="I12" s="144"/>
      <c r="J12" s="144"/>
    </row>
  </sheetData>
  <mergeCells count="11">
    <mergeCell ref="B3:J3"/>
    <mergeCell ref="B5:B7"/>
    <mergeCell ref="C5:C7"/>
    <mergeCell ref="D5:H5"/>
    <mergeCell ref="I5:I7"/>
    <mergeCell ref="J5:J7"/>
    <mergeCell ref="D6:D7"/>
    <mergeCell ref="E6:E7"/>
    <mergeCell ref="F6:F7"/>
    <mergeCell ref="G6:G7"/>
    <mergeCell ref="H6:H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3:E25"/>
  <sheetViews>
    <sheetView topLeftCell="A4" workbookViewId="0">
      <selection activeCell="B5" sqref="B5:E25"/>
    </sheetView>
  </sheetViews>
  <sheetFormatPr defaultRowHeight="15"/>
  <cols>
    <col min="2" max="2" width="21" customWidth="1"/>
    <col min="3" max="3" width="11.28515625" customWidth="1"/>
    <col min="4" max="4" width="11.85546875" customWidth="1"/>
    <col min="5" max="5" width="12.140625" customWidth="1"/>
  </cols>
  <sheetData>
    <row r="3" spans="2:5" ht="31.5" customHeight="1">
      <c r="B3" s="201" t="s">
        <v>223</v>
      </c>
      <c r="C3" s="201"/>
      <c r="D3" s="201"/>
      <c r="E3" s="201"/>
    </row>
    <row r="4" spans="2:5" ht="16.5" thickBot="1">
      <c r="B4" s="31"/>
      <c r="C4" s="17"/>
      <c r="D4" s="17"/>
      <c r="E4" s="17"/>
    </row>
    <row r="5" spans="2:5" ht="15.75">
      <c r="B5" s="202" t="s">
        <v>36</v>
      </c>
      <c r="C5" s="194" t="s">
        <v>37</v>
      </c>
      <c r="D5" s="194"/>
      <c r="E5" s="194"/>
    </row>
    <row r="6" spans="2:5">
      <c r="B6" s="188"/>
      <c r="C6" s="203" t="s">
        <v>38</v>
      </c>
      <c r="D6" s="203" t="s">
        <v>29</v>
      </c>
      <c r="E6" s="203" t="s">
        <v>39</v>
      </c>
    </row>
    <row r="7" spans="2:5">
      <c r="B7" s="188"/>
      <c r="C7" s="189"/>
      <c r="D7" s="189"/>
      <c r="E7" s="189"/>
    </row>
    <row r="8" spans="2:5" ht="15.75">
      <c r="B8" s="189"/>
      <c r="C8" s="32" t="s">
        <v>40</v>
      </c>
      <c r="D8" s="32" t="s">
        <v>40</v>
      </c>
      <c r="E8" s="32" t="s">
        <v>40</v>
      </c>
    </row>
    <row r="9" spans="2:5" ht="15.75">
      <c r="B9" s="22" t="s">
        <v>41</v>
      </c>
      <c r="C9" s="34">
        <v>1647.55</v>
      </c>
      <c r="D9" s="34">
        <v>1850</v>
      </c>
      <c r="E9" s="34">
        <v>202.45000000000005</v>
      </c>
    </row>
    <row r="10" spans="2:5" ht="15.75">
      <c r="B10" s="22" t="s">
        <v>31</v>
      </c>
      <c r="C10" s="34">
        <v>2240</v>
      </c>
      <c r="D10" s="34">
        <v>2240</v>
      </c>
      <c r="E10" s="34">
        <v>0</v>
      </c>
    </row>
    <row r="11" spans="2:5" ht="15.75">
      <c r="B11" s="22" t="s">
        <v>42</v>
      </c>
      <c r="C11" s="34">
        <v>1162.8</v>
      </c>
      <c r="D11" s="34">
        <v>1850</v>
      </c>
      <c r="E11" s="34">
        <v>687.2</v>
      </c>
    </row>
    <row r="12" spans="2:5" ht="15.75">
      <c r="B12" s="22" t="s">
        <v>43</v>
      </c>
      <c r="C12" s="34">
        <v>1299.5</v>
      </c>
      <c r="D12" s="34">
        <v>1850</v>
      </c>
      <c r="E12" s="34">
        <v>550.5</v>
      </c>
    </row>
    <row r="13" spans="2:5" ht="15.75">
      <c r="B13" s="22" t="s">
        <v>44</v>
      </c>
      <c r="C13" s="34">
        <v>1350</v>
      </c>
      <c r="D13" s="34">
        <v>1850</v>
      </c>
      <c r="E13" s="34">
        <v>500</v>
      </c>
    </row>
    <row r="14" spans="2:5" ht="15.75">
      <c r="B14" s="22" t="s">
        <v>45</v>
      </c>
      <c r="C14" s="34">
        <v>1530</v>
      </c>
      <c r="D14" s="34">
        <v>1850</v>
      </c>
      <c r="E14" s="34">
        <v>320</v>
      </c>
    </row>
    <row r="15" spans="2:5" ht="15.75">
      <c r="B15" s="22" t="s">
        <v>224</v>
      </c>
      <c r="C15" s="34">
        <v>1420</v>
      </c>
      <c r="D15" s="34">
        <v>1850</v>
      </c>
      <c r="E15" s="34">
        <v>430</v>
      </c>
    </row>
    <row r="16" spans="2:5" ht="15.75">
      <c r="B16" s="22" t="s">
        <v>47</v>
      </c>
      <c r="C16" s="34">
        <v>1340</v>
      </c>
      <c r="D16" s="34">
        <v>1850</v>
      </c>
      <c r="E16" s="34">
        <v>510</v>
      </c>
    </row>
    <row r="17" spans="2:5" ht="15.75">
      <c r="B17" s="22" t="s">
        <v>48</v>
      </c>
      <c r="C17" s="34">
        <v>1300</v>
      </c>
      <c r="D17" s="34">
        <v>1850</v>
      </c>
      <c r="E17" s="34">
        <v>550</v>
      </c>
    </row>
    <row r="18" spans="2:5" ht="15.75">
      <c r="B18" s="22" t="s">
        <v>49</v>
      </c>
      <c r="C18" s="34">
        <v>1223.43</v>
      </c>
      <c r="D18" s="34">
        <v>1850</v>
      </c>
      <c r="E18" s="34">
        <v>626.56999999999994</v>
      </c>
    </row>
    <row r="19" spans="2:5" ht="15.75">
      <c r="B19" s="22" t="s">
        <v>50</v>
      </c>
      <c r="C19" s="34">
        <v>1305.97</v>
      </c>
      <c r="D19" s="34">
        <v>1850</v>
      </c>
      <c r="E19" s="34">
        <v>544.03</v>
      </c>
    </row>
    <row r="20" spans="2:5" ht="15.75">
      <c r="B20" s="22" t="s">
        <v>51</v>
      </c>
      <c r="C20" s="34">
        <v>1340</v>
      </c>
      <c r="D20" s="34">
        <v>1850</v>
      </c>
      <c r="E20" s="34">
        <v>510</v>
      </c>
    </row>
    <row r="21" spans="2:5" ht="15.75">
      <c r="B21" s="166" t="s">
        <v>32</v>
      </c>
      <c r="C21" s="35">
        <v>1340</v>
      </c>
      <c r="D21" s="35">
        <v>1850</v>
      </c>
      <c r="E21" s="35">
        <v>510</v>
      </c>
    </row>
    <row r="22" spans="2:5" ht="15.75">
      <c r="B22" s="31" t="s">
        <v>52</v>
      </c>
      <c r="C22" s="36">
        <v>16851.699999999997</v>
      </c>
      <c r="D22" s="36">
        <v>22590</v>
      </c>
      <c r="E22" s="36">
        <v>5738.2999999999993</v>
      </c>
    </row>
    <row r="23" spans="2:5" ht="15.75">
      <c r="B23" s="37" t="s">
        <v>53</v>
      </c>
      <c r="C23" s="34"/>
      <c r="D23" s="38"/>
      <c r="E23" s="39">
        <v>2.0489052273530031</v>
      </c>
    </row>
    <row r="24" spans="2:5" ht="16.5" thickBot="1">
      <c r="B24" s="40" t="s">
        <v>54</v>
      </c>
      <c r="C24" s="20"/>
      <c r="D24" s="20"/>
      <c r="E24" s="167">
        <v>11.757232866119736</v>
      </c>
    </row>
    <row r="25" spans="2:5" ht="18" customHeight="1">
      <c r="B25" s="17" t="s">
        <v>222</v>
      </c>
      <c r="C25" s="16"/>
      <c r="D25" s="42"/>
      <c r="E25" s="42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3:H21"/>
  <sheetViews>
    <sheetView workbookViewId="0">
      <selection activeCell="B5" sqref="B5:H21"/>
    </sheetView>
  </sheetViews>
  <sheetFormatPr defaultRowHeight="15"/>
  <cols>
    <col min="2" max="2" width="29.7109375" customWidth="1"/>
    <col min="3" max="3" width="17.140625" customWidth="1"/>
    <col min="4" max="4" width="9.140625" customWidth="1"/>
    <col min="5" max="5" width="6.28515625" customWidth="1"/>
    <col min="6" max="6" width="11.7109375" customWidth="1"/>
    <col min="7" max="8" width="11.42578125" customWidth="1"/>
  </cols>
  <sheetData>
    <row r="3" spans="2:8" ht="15.75">
      <c r="B3" s="163" t="s">
        <v>225</v>
      </c>
      <c r="C3" s="18"/>
      <c r="D3" s="18"/>
      <c r="E3" s="18"/>
      <c r="F3" s="18"/>
      <c r="G3" s="18"/>
      <c r="H3" s="18"/>
    </row>
    <row r="4" spans="2:8" ht="16.5" thickBot="1">
      <c r="B4" s="37"/>
      <c r="C4" s="37"/>
      <c r="D4" s="37"/>
      <c r="E4" s="37"/>
      <c r="F4" s="17"/>
      <c r="G4" s="17"/>
      <c r="H4" s="17"/>
    </row>
    <row r="5" spans="2:8" ht="15.75">
      <c r="B5" s="204" t="s">
        <v>57</v>
      </c>
      <c r="C5" s="204" t="s">
        <v>58</v>
      </c>
      <c r="D5" s="204" t="s">
        <v>18</v>
      </c>
      <c r="E5" s="44">
        <v>2010</v>
      </c>
      <c r="F5" s="45">
        <v>2015</v>
      </c>
      <c r="G5" s="45">
        <v>2030</v>
      </c>
      <c r="H5" s="45">
        <v>2045</v>
      </c>
    </row>
    <row r="6" spans="2:8" ht="15.75">
      <c r="B6" s="205"/>
      <c r="C6" s="205"/>
      <c r="D6" s="205"/>
      <c r="E6" s="156"/>
      <c r="F6" s="7" t="s">
        <v>59</v>
      </c>
      <c r="G6" s="7" t="s">
        <v>60</v>
      </c>
      <c r="H6" s="7" t="s">
        <v>61</v>
      </c>
    </row>
    <row r="7" spans="2:8" ht="15.75">
      <c r="B7" s="43" t="s">
        <v>62</v>
      </c>
      <c r="C7" s="18"/>
      <c r="D7" s="47"/>
      <c r="E7" s="48"/>
      <c r="F7" s="48"/>
      <c r="G7" s="48"/>
      <c r="H7" s="48"/>
    </row>
    <row r="8" spans="2:8" ht="15.75">
      <c r="B8" s="17" t="s">
        <v>63</v>
      </c>
      <c r="C8" s="38" t="s">
        <v>17</v>
      </c>
      <c r="D8" s="49">
        <v>33</v>
      </c>
      <c r="E8" s="50"/>
      <c r="F8" s="50">
        <v>17</v>
      </c>
      <c r="G8" s="51">
        <v>7</v>
      </c>
      <c r="H8" s="51">
        <v>9</v>
      </c>
    </row>
    <row r="9" spans="2:8" ht="15.75">
      <c r="B9" s="18" t="s">
        <v>64</v>
      </c>
      <c r="C9" s="48" t="s">
        <v>17</v>
      </c>
      <c r="D9" s="49">
        <v>1</v>
      </c>
      <c r="E9" s="50"/>
      <c r="F9" s="50">
        <v>0</v>
      </c>
      <c r="G9" s="51">
        <v>1</v>
      </c>
      <c r="H9" s="51">
        <v>0</v>
      </c>
    </row>
    <row r="10" spans="2:8" ht="15.75">
      <c r="B10" s="52" t="s">
        <v>65</v>
      </c>
      <c r="C10" s="53"/>
      <c r="D10" s="7"/>
      <c r="E10" s="53"/>
      <c r="F10" s="53"/>
      <c r="G10" s="53"/>
      <c r="H10" s="53"/>
    </row>
    <row r="11" spans="2:8" ht="15.75">
      <c r="B11" s="54" t="s">
        <v>66</v>
      </c>
      <c r="C11" s="53" t="s">
        <v>67</v>
      </c>
      <c r="D11" s="55">
        <v>499</v>
      </c>
      <c r="E11" s="56"/>
      <c r="F11" s="56">
        <v>211</v>
      </c>
      <c r="G11" s="56">
        <v>144</v>
      </c>
      <c r="H11" s="56">
        <v>144</v>
      </c>
    </row>
    <row r="12" spans="2:8" ht="15.75">
      <c r="B12" s="43" t="s">
        <v>68</v>
      </c>
      <c r="C12" s="18"/>
      <c r="D12" s="47"/>
      <c r="E12" s="48"/>
      <c r="F12" s="48"/>
      <c r="G12" s="48"/>
      <c r="H12" s="48"/>
    </row>
    <row r="13" spans="2:8" ht="15.75">
      <c r="B13" s="18" t="s">
        <v>69</v>
      </c>
      <c r="C13" s="48" t="s">
        <v>70</v>
      </c>
      <c r="D13" s="47"/>
      <c r="E13" s="48"/>
      <c r="F13" s="57">
        <v>2600000</v>
      </c>
      <c r="G13" s="57">
        <v>2600000</v>
      </c>
      <c r="H13" s="57">
        <v>2600000</v>
      </c>
    </row>
    <row r="14" spans="2:8" ht="15.75">
      <c r="B14" s="18" t="s">
        <v>71</v>
      </c>
      <c r="C14" s="48" t="s">
        <v>70</v>
      </c>
      <c r="D14" s="47"/>
      <c r="E14" s="48"/>
      <c r="F14" s="57">
        <v>1700000</v>
      </c>
      <c r="G14" s="57">
        <v>1700000</v>
      </c>
      <c r="H14" s="57">
        <v>1700000</v>
      </c>
    </row>
    <row r="15" spans="2:8" ht="15.75">
      <c r="B15" s="54" t="s">
        <v>72</v>
      </c>
      <c r="C15" s="53" t="s">
        <v>73</v>
      </c>
      <c r="D15" s="53"/>
      <c r="E15" s="53"/>
      <c r="F15" s="56">
        <v>120000</v>
      </c>
      <c r="G15" s="56">
        <v>120000</v>
      </c>
      <c r="H15" s="56">
        <v>120000</v>
      </c>
    </row>
    <row r="16" spans="2:8" ht="15.75">
      <c r="B16" s="43" t="s">
        <v>74</v>
      </c>
      <c r="C16" s="18"/>
      <c r="D16" s="48"/>
      <c r="E16" s="48"/>
      <c r="F16" s="48"/>
      <c r="G16" s="48"/>
      <c r="H16" s="48"/>
    </row>
    <row r="17" spans="2:8" ht="15.75">
      <c r="B17" s="18" t="s">
        <v>75</v>
      </c>
      <c r="C17" s="48" t="s">
        <v>8</v>
      </c>
      <c r="D17" s="34">
        <v>87.5</v>
      </c>
      <c r="E17" s="168"/>
      <c r="F17" s="168">
        <v>44.2</v>
      </c>
      <c r="G17" s="168">
        <v>19.899999999999999</v>
      </c>
      <c r="H17" s="168">
        <v>23.4</v>
      </c>
    </row>
    <row r="18" spans="2:8" ht="15.75">
      <c r="B18" s="18" t="s">
        <v>76</v>
      </c>
      <c r="C18" s="53" t="s">
        <v>8</v>
      </c>
      <c r="D18" s="35">
        <v>59.88</v>
      </c>
      <c r="E18" s="168"/>
      <c r="F18" s="168">
        <v>25.32</v>
      </c>
      <c r="G18" s="168">
        <v>17.28</v>
      </c>
      <c r="H18" s="168">
        <v>17.28</v>
      </c>
    </row>
    <row r="19" spans="2:8" ht="16.5" thickBot="1">
      <c r="B19" s="26" t="s">
        <v>77</v>
      </c>
      <c r="C19" s="60" t="s">
        <v>8</v>
      </c>
      <c r="D19" s="61">
        <v>147.38000000000002</v>
      </c>
      <c r="E19" s="61"/>
      <c r="F19" s="61">
        <v>69.52000000000001</v>
      </c>
      <c r="G19" s="61">
        <v>37.18</v>
      </c>
      <c r="H19" s="61">
        <v>40.68</v>
      </c>
    </row>
    <row r="20" spans="2:8" ht="16.5" customHeight="1">
      <c r="B20" s="62" t="s">
        <v>78</v>
      </c>
      <c r="C20" s="18"/>
      <c r="D20" s="18"/>
      <c r="E20" s="18"/>
      <c r="F20" s="18"/>
      <c r="G20" s="18"/>
      <c r="H20" s="18"/>
    </row>
    <row r="21" spans="2:8" ht="15" customHeight="1">
      <c r="B21" s="17" t="s">
        <v>222</v>
      </c>
      <c r="C21" s="17"/>
      <c r="D21" s="18"/>
      <c r="E21" s="18"/>
      <c r="F21" s="18"/>
      <c r="G21" s="18"/>
      <c r="H21" s="18"/>
    </row>
  </sheetData>
  <mergeCells count="3">
    <mergeCell ref="B5:B6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3:C52"/>
  <sheetViews>
    <sheetView topLeftCell="A25" zoomScale="85" zoomScaleNormal="85" workbookViewId="0">
      <selection activeCell="B5" sqref="B5:C52"/>
    </sheetView>
  </sheetViews>
  <sheetFormatPr defaultRowHeight="15"/>
  <cols>
    <col min="2" max="2" width="64.42578125" customWidth="1"/>
    <col min="3" max="3" width="21" customWidth="1"/>
  </cols>
  <sheetData>
    <row r="3" spans="2:3" ht="34.5" customHeight="1">
      <c r="B3" s="193" t="s">
        <v>227</v>
      </c>
      <c r="C3" s="193"/>
    </row>
    <row r="4" spans="2:3" ht="16.5" thickBot="1">
      <c r="B4" s="206"/>
      <c r="C4" s="206"/>
    </row>
    <row r="5" spans="2:3" ht="15.75">
      <c r="B5" s="44" t="s">
        <v>226</v>
      </c>
      <c r="C5" s="169" t="s">
        <v>8</v>
      </c>
    </row>
    <row r="6" spans="2:3" ht="31.5">
      <c r="B6" s="65" t="s">
        <v>81</v>
      </c>
      <c r="C6" s="66"/>
    </row>
    <row r="7" spans="2:3">
      <c r="B7" s="67" t="s">
        <v>228</v>
      </c>
      <c r="C7" s="68">
        <v>2.5</v>
      </c>
    </row>
    <row r="8" spans="2:3">
      <c r="B8" s="67" t="s">
        <v>83</v>
      </c>
      <c r="C8" s="68">
        <v>0.3</v>
      </c>
    </row>
    <row r="9" spans="2:3">
      <c r="B9" s="67" t="s">
        <v>84</v>
      </c>
      <c r="C9" s="68">
        <v>1.2</v>
      </c>
    </row>
    <row r="10" spans="2:3">
      <c r="B10" s="67" t="s">
        <v>85</v>
      </c>
      <c r="C10" s="68">
        <v>0.1</v>
      </c>
    </row>
    <row r="11" spans="2:3">
      <c r="B11" s="67" t="s">
        <v>86</v>
      </c>
      <c r="C11" s="68">
        <v>0.1</v>
      </c>
    </row>
    <row r="12" spans="2:3">
      <c r="B12" s="67" t="s">
        <v>229</v>
      </c>
      <c r="C12" s="68">
        <v>1</v>
      </c>
    </row>
    <row r="13" spans="2:3">
      <c r="B13" s="67" t="s">
        <v>88</v>
      </c>
      <c r="C13" s="68">
        <v>2.5</v>
      </c>
    </row>
    <row r="14" spans="2:3">
      <c r="B14" s="67" t="s">
        <v>89</v>
      </c>
      <c r="C14" s="68">
        <v>1.5</v>
      </c>
    </row>
    <row r="15" spans="2:3">
      <c r="B15" s="67" t="s">
        <v>90</v>
      </c>
      <c r="C15" s="68">
        <v>0.5</v>
      </c>
    </row>
    <row r="16" spans="2:3">
      <c r="B16" s="69" t="s">
        <v>91</v>
      </c>
      <c r="C16" s="70">
        <v>1.94</v>
      </c>
    </row>
    <row r="17" spans="2:3" ht="15.75">
      <c r="B17" s="71" t="s">
        <v>92</v>
      </c>
      <c r="C17" s="72">
        <v>11.639999999999999</v>
      </c>
    </row>
    <row r="18" spans="2:3" ht="31.5">
      <c r="B18" s="65" t="s">
        <v>93</v>
      </c>
      <c r="C18" s="66"/>
    </row>
    <row r="19" spans="2:3">
      <c r="B19" s="67" t="s">
        <v>228</v>
      </c>
      <c r="C19" s="68">
        <v>3</v>
      </c>
    </row>
    <row r="20" spans="2:3">
      <c r="B20" s="67" t="s">
        <v>89</v>
      </c>
      <c r="C20" s="68">
        <v>1</v>
      </c>
    </row>
    <row r="21" spans="2:3">
      <c r="B21" s="67" t="s">
        <v>88</v>
      </c>
      <c r="C21" s="68">
        <v>2</v>
      </c>
    </row>
    <row r="22" spans="2:3">
      <c r="B22" s="67" t="s">
        <v>94</v>
      </c>
      <c r="C22" s="68">
        <v>6</v>
      </c>
    </row>
    <row r="23" spans="2:3">
      <c r="B23" s="67" t="s">
        <v>229</v>
      </c>
      <c r="C23" s="68">
        <v>0.5</v>
      </c>
    </row>
    <row r="24" spans="2:3">
      <c r="B24" s="67" t="s">
        <v>95</v>
      </c>
      <c r="C24" s="68">
        <v>1</v>
      </c>
    </row>
    <row r="25" spans="2:3">
      <c r="B25" s="67" t="s">
        <v>230</v>
      </c>
      <c r="C25" s="68">
        <v>0.5</v>
      </c>
    </row>
    <row r="26" spans="2:3">
      <c r="B26" s="67" t="s">
        <v>97</v>
      </c>
      <c r="C26" s="68">
        <v>0.5</v>
      </c>
    </row>
    <row r="27" spans="2:3">
      <c r="B27" s="69" t="s">
        <v>91</v>
      </c>
      <c r="C27" s="70">
        <v>2.9000000000000004</v>
      </c>
    </row>
    <row r="28" spans="2:3" ht="15.75">
      <c r="B28" s="71" t="s">
        <v>231</v>
      </c>
      <c r="C28" s="72">
        <v>17.399999999999999</v>
      </c>
    </row>
    <row r="29" spans="2:3" ht="15.75">
      <c r="B29" s="73" t="s">
        <v>98</v>
      </c>
      <c r="C29" s="48"/>
    </row>
    <row r="30" spans="2:3">
      <c r="B30" s="67" t="s">
        <v>228</v>
      </c>
      <c r="C30" s="68">
        <v>0.8</v>
      </c>
    </row>
    <row r="31" spans="2:3">
      <c r="B31" s="67" t="s">
        <v>88</v>
      </c>
      <c r="C31" s="68">
        <v>0.3</v>
      </c>
    </row>
    <row r="32" spans="2:3">
      <c r="B32" s="69" t="s">
        <v>87</v>
      </c>
      <c r="C32" s="70">
        <v>0.5</v>
      </c>
    </row>
    <row r="33" spans="2:3" ht="15.75">
      <c r="B33" s="71" t="s">
        <v>231</v>
      </c>
      <c r="C33" s="72">
        <v>1.6</v>
      </c>
    </row>
    <row r="34" spans="2:3" ht="15.75">
      <c r="B34" s="73" t="s">
        <v>99</v>
      </c>
      <c r="C34" s="74"/>
    </row>
    <row r="35" spans="2:3">
      <c r="B35" s="67" t="s">
        <v>100</v>
      </c>
      <c r="C35" s="68">
        <v>0.6</v>
      </c>
    </row>
    <row r="36" spans="2:3">
      <c r="B36" s="67" t="s">
        <v>101</v>
      </c>
      <c r="C36" s="68">
        <v>0.6</v>
      </c>
    </row>
    <row r="37" spans="2:3">
      <c r="B37" s="67" t="s">
        <v>102</v>
      </c>
      <c r="C37" s="68">
        <v>0.6</v>
      </c>
    </row>
    <row r="38" spans="2:3">
      <c r="B38" s="69" t="s">
        <v>103</v>
      </c>
      <c r="C38" s="70">
        <v>0.6</v>
      </c>
    </row>
    <row r="39" spans="2:3" ht="15.75">
      <c r="B39" s="71" t="s">
        <v>231</v>
      </c>
      <c r="C39" s="72">
        <v>2.4</v>
      </c>
    </row>
    <row r="40" spans="2:3" ht="15.75">
      <c r="B40" s="73" t="s">
        <v>104</v>
      </c>
      <c r="C40" s="74"/>
    </row>
    <row r="41" spans="2:3">
      <c r="B41" s="67" t="s">
        <v>232</v>
      </c>
      <c r="C41" s="68">
        <v>0.6</v>
      </c>
    </row>
    <row r="42" spans="2:3">
      <c r="B42" s="75" t="s">
        <v>106</v>
      </c>
      <c r="C42" s="68">
        <v>0.6</v>
      </c>
    </row>
    <row r="43" spans="2:3">
      <c r="B43" s="69" t="s">
        <v>233</v>
      </c>
      <c r="C43" s="70">
        <v>0.6</v>
      </c>
    </row>
    <row r="44" spans="2:3" ht="15.75">
      <c r="B44" s="71" t="s">
        <v>231</v>
      </c>
      <c r="C44" s="72">
        <v>1.7999999999999998</v>
      </c>
    </row>
    <row r="45" spans="2:3" ht="15.75">
      <c r="B45" s="73" t="s">
        <v>108</v>
      </c>
      <c r="C45" s="68"/>
    </row>
    <row r="46" spans="2:3">
      <c r="B46" s="69" t="s">
        <v>109</v>
      </c>
      <c r="C46" s="70">
        <v>3</v>
      </c>
    </row>
    <row r="47" spans="2:3" ht="15.75">
      <c r="B47" s="76" t="s">
        <v>234</v>
      </c>
      <c r="C47" s="77">
        <v>3</v>
      </c>
    </row>
    <row r="48" spans="2:3" ht="16.5" thickBot="1">
      <c r="B48" s="78" t="s">
        <v>111</v>
      </c>
      <c r="C48" s="79">
        <v>37.839999999999996</v>
      </c>
    </row>
    <row r="49" spans="2:3">
      <c r="B49" s="67" t="s">
        <v>235</v>
      </c>
      <c r="C49" s="80"/>
    </row>
    <row r="50" spans="2:3">
      <c r="B50" s="75" t="s">
        <v>236</v>
      </c>
      <c r="C50" s="81"/>
    </row>
    <row r="51" spans="2:3">
      <c r="B51" s="82" t="s">
        <v>237</v>
      </c>
      <c r="C51" s="82"/>
    </row>
    <row r="52" spans="2:3">
      <c r="B52" s="67" t="s">
        <v>238</v>
      </c>
      <c r="C52" s="170"/>
    </row>
  </sheetData>
  <mergeCells count="2">
    <mergeCell ref="B4:C4"/>
    <mergeCell ref="B3:C3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B3:E39"/>
  <sheetViews>
    <sheetView topLeftCell="A12" zoomScale="85" zoomScaleNormal="85" workbookViewId="0">
      <selection activeCell="B5" sqref="B5:E38"/>
    </sheetView>
  </sheetViews>
  <sheetFormatPr defaultRowHeight="15"/>
  <cols>
    <col min="2" max="2" width="61.42578125" customWidth="1"/>
    <col min="3" max="3" width="12.28515625" customWidth="1"/>
    <col min="4" max="4" width="17.28515625" customWidth="1"/>
    <col min="5" max="5" width="17.7109375" customWidth="1"/>
  </cols>
  <sheetData>
    <row r="3" spans="2:5" ht="15.75">
      <c r="B3" s="163" t="s">
        <v>239</v>
      </c>
      <c r="C3" s="43"/>
      <c r="D3" s="43"/>
      <c r="E3" s="43"/>
    </row>
    <row r="4" spans="2:5" ht="16.5" thickBot="1">
      <c r="B4" s="40"/>
      <c r="C4" s="40"/>
      <c r="D4" s="40"/>
      <c r="E4" s="40"/>
    </row>
    <row r="5" spans="2:5" ht="13.5" customHeight="1">
      <c r="B5" s="204" t="s">
        <v>117</v>
      </c>
      <c r="C5" s="204" t="s">
        <v>58</v>
      </c>
      <c r="D5" s="204" t="s">
        <v>118</v>
      </c>
      <c r="E5" s="204" t="s">
        <v>119</v>
      </c>
    </row>
    <row r="6" spans="2:5" ht="13.5" customHeight="1">
      <c r="B6" s="205"/>
      <c r="C6" s="205"/>
      <c r="D6" s="205"/>
      <c r="E6" s="205"/>
    </row>
    <row r="7" spans="2:5" ht="15.75">
      <c r="B7" s="84" t="s">
        <v>120</v>
      </c>
      <c r="C7" s="85"/>
      <c r="D7" s="85"/>
      <c r="E7" s="85"/>
    </row>
    <row r="8" spans="2:5" ht="15.75">
      <c r="B8" s="86" t="s">
        <v>240</v>
      </c>
      <c r="C8" s="8">
        <v>2</v>
      </c>
      <c r="D8" s="87">
        <v>2000000</v>
      </c>
      <c r="E8" s="94">
        <v>4</v>
      </c>
    </row>
    <row r="9" spans="2:5" ht="15.75">
      <c r="B9" s="86" t="s">
        <v>241</v>
      </c>
      <c r="C9" s="8">
        <v>1</v>
      </c>
      <c r="D9" s="87">
        <v>2100000</v>
      </c>
      <c r="E9" s="94">
        <v>2.1</v>
      </c>
    </row>
    <row r="10" spans="2:5" ht="15.75">
      <c r="B10" s="86" t="s">
        <v>242</v>
      </c>
      <c r="C10" s="8">
        <v>2</v>
      </c>
      <c r="D10" s="87">
        <v>800000</v>
      </c>
      <c r="E10" s="94">
        <v>1.6</v>
      </c>
    </row>
    <row r="11" spans="2:5" ht="15.75">
      <c r="B11" s="86" t="s">
        <v>243</v>
      </c>
      <c r="C11" s="8">
        <v>0</v>
      </c>
      <c r="D11" s="87">
        <v>7500000</v>
      </c>
      <c r="E11" s="94">
        <v>0</v>
      </c>
    </row>
    <row r="12" spans="2:5" ht="15.75">
      <c r="B12" s="86" t="s">
        <v>244</v>
      </c>
      <c r="C12" s="8">
        <v>0</v>
      </c>
      <c r="D12" s="87">
        <v>3700000</v>
      </c>
      <c r="E12" s="94">
        <v>0</v>
      </c>
    </row>
    <row r="13" spans="2:5" ht="15.75">
      <c r="B13" s="86" t="s">
        <v>245</v>
      </c>
      <c r="C13" s="8">
        <v>0</v>
      </c>
      <c r="D13" s="87">
        <v>1300000</v>
      </c>
      <c r="E13" s="94">
        <v>0</v>
      </c>
    </row>
    <row r="14" spans="2:5" ht="15.75">
      <c r="B14" s="86" t="s">
        <v>246</v>
      </c>
      <c r="C14" s="8">
        <v>0</v>
      </c>
      <c r="D14" s="87">
        <v>1900000</v>
      </c>
      <c r="E14" s="94">
        <v>0</v>
      </c>
    </row>
    <row r="15" spans="2:5" ht="15.75">
      <c r="B15" s="86" t="s">
        <v>247</v>
      </c>
      <c r="C15" s="8">
        <v>0</v>
      </c>
      <c r="D15" s="87">
        <v>2800000</v>
      </c>
      <c r="E15" s="94">
        <v>0</v>
      </c>
    </row>
    <row r="16" spans="2:5" ht="15.75">
      <c r="B16" s="86" t="s">
        <v>129</v>
      </c>
      <c r="C16" s="8">
        <v>1</v>
      </c>
      <c r="D16" s="87">
        <v>1400000</v>
      </c>
      <c r="E16" s="94">
        <v>1.4</v>
      </c>
    </row>
    <row r="17" spans="2:5" ht="15.75">
      <c r="B17" s="86" t="s">
        <v>248</v>
      </c>
      <c r="C17" s="8">
        <v>3</v>
      </c>
      <c r="D17" s="87">
        <v>600000</v>
      </c>
      <c r="E17" s="94">
        <v>1.8</v>
      </c>
    </row>
    <row r="18" spans="2:5" ht="15.75">
      <c r="B18" s="86" t="s">
        <v>249</v>
      </c>
      <c r="C18" s="8">
        <v>1</v>
      </c>
      <c r="D18" s="87">
        <v>1200000</v>
      </c>
      <c r="E18" s="94">
        <v>1.2</v>
      </c>
    </row>
    <row r="19" spans="2:5" ht="15.75">
      <c r="B19" s="18" t="s">
        <v>132</v>
      </c>
      <c r="C19" s="8">
        <v>3</v>
      </c>
      <c r="D19" s="87">
        <v>1200000</v>
      </c>
      <c r="E19" s="94">
        <v>3.6</v>
      </c>
    </row>
    <row r="20" spans="2:5" ht="15.75">
      <c r="B20" s="17" t="s">
        <v>133</v>
      </c>
      <c r="C20" s="89">
        <v>3</v>
      </c>
      <c r="D20" s="90">
        <v>800000</v>
      </c>
      <c r="E20" s="94">
        <v>2.4</v>
      </c>
    </row>
    <row r="21" spans="2:5" ht="15.75">
      <c r="B21" s="91" t="s">
        <v>250</v>
      </c>
      <c r="C21" s="91"/>
      <c r="D21" s="92"/>
      <c r="E21" s="92">
        <v>18.099999999999998</v>
      </c>
    </row>
    <row r="22" spans="2:5" ht="15.75">
      <c r="B22" s="37" t="s">
        <v>135</v>
      </c>
      <c r="C22" s="2"/>
      <c r="D22" s="94"/>
      <c r="E22" s="8"/>
    </row>
    <row r="23" spans="2:5" ht="15.75">
      <c r="B23" s="95" t="s">
        <v>136</v>
      </c>
      <c r="C23" s="8">
        <v>1</v>
      </c>
      <c r="D23" s="87">
        <v>192000</v>
      </c>
      <c r="E23" s="94">
        <v>0.192</v>
      </c>
    </row>
    <row r="24" spans="2:5" ht="15.75">
      <c r="B24" s="95" t="s">
        <v>251</v>
      </c>
      <c r="C24" s="8">
        <v>1</v>
      </c>
      <c r="D24" s="87">
        <v>308000</v>
      </c>
      <c r="E24" s="94">
        <v>0.308</v>
      </c>
    </row>
    <row r="25" spans="2:5" ht="15.75">
      <c r="B25" s="95" t="s">
        <v>252</v>
      </c>
      <c r="C25" s="8">
        <v>1</v>
      </c>
      <c r="D25" s="87">
        <v>375000</v>
      </c>
      <c r="E25" s="94">
        <v>0.375</v>
      </c>
    </row>
    <row r="26" spans="2:5" ht="15.75">
      <c r="B26" s="95" t="s">
        <v>253</v>
      </c>
      <c r="C26" s="8">
        <v>1</v>
      </c>
      <c r="D26" s="87">
        <v>128000</v>
      </c>
      <c r="E26" s="94">
        <v>0.128</v>
      </c>
    </row>
    <row r="27" spans="2:5" ht="15.75">
      <c r="B27" s="95" t="s">
        <v>140</v>
      </c>
      <c r="C27" s="8">
        <v>1</v>
      </c>
      <c r="D27" s="87">
        <v>127000</v>
      </c>
      <c r="E27" s="94">
        <v>0.127</v>
      </c>
    </row>
    <row r="28" spans="2:5" ht="15.75">
      <c r="B28" s="95" t="s">
        <v>141</v>
      </c>
      <c r="C28" s="8">
        <v>1</v>
      </c>
      <c r="D28" s="87">
        <v>279000</v>
      </c>
      <c r="E28" s="94">
        <v>0.27900000000000003</v>
      </c>
    </row>
    <row r="29" spans="2:5" ht="15.75">
      <c r="B29" s="95" t="s">
        <v>142</v>
      </c>
      <c r="C29" s="8">
        <v>9</v>
      </c>
      <c r="D29" s="87">
        <v>116000</v>
      </c>
      <c r="E29" s="94">
        <v>1.044</v>
      </c>
    </row>
    <row r="30" spans="2:5" ht="15.75">
      <c r="B30" s="95" t="s">
        <v>255</v>
      </c>
      <c r="C30" s="8">
        <v>4</v>
      </c>
      <c r="D30" s="87">
        <v>109000</v>
      </c>
      <c r="E30" s="94">
        <v>0.436</v>
      </c>
    </row>
    <row r="31" spans="2:5" ht="15.75">
      <c r="B31" s="95" t="s">
        <v>254</v>
      </c>
      <c r="C31" s="8">
        <v>2</v>
      </c>
      <c r="D31" s="87">
        <v>122000</v>
      </c>
      <c r="E31" s="94">
        <v>0.24399999999999999</v>
      </c>
    </row>
    <row r="32" spans="2:5" ht="15.75">
      <c r="B32" s="95" t="s">
        <v>145</v>
      </c>
      <c r="C32" s="8">
        <v>2</v>
      </c>
      <c r="D32" s="87">
        <v>55000</v>
      </c>
      <c r="E32" s="94">
        <v>0.11</v>
      </c>
    </row>
    <row r="33" spans="2:5" ht="15.75">
      <c r="B33" s="95" t="s">
        <v>256</v>
      </c>
      <c r="C33" s="8">
        <v>2</v>
      </c>
      <c r="D33" s="87">
        <v>96000</v>
      </c>
      <c r="E33" s="94">
        <v>0.192</v>
      </c>
    </row>
    <row r="34" spans="2:5" ht="15.75">
      <c r="B34" s="95" t="s">
        <v>257</v>
      </c>
      <c r="C34" s="8">
        <v>3</v>
      </c>
      <c r="D34" s="87">
        <v>45000</v>
      </c>
      <c r="E34" s="94">
        <v>0.13500000000000001</v>
      </c>
    </row>
    <row r="35" spans="2:5" ht="15.75">
      <c r="B35" s="2" t="s">
        <v>258</v>
      </c>
      <c r="C35" s="8">
        <v>4</v>
      </c>
      <c r="D35" s="90">
        <v>25000</v>
      </c>
      <c r="E35" s="94">
        <v>0.1</v>
      </c>
    </row>
    <row r="36" spans="2:5" ht="15.75">
      <c r="B36" s="91" t="s">
        <v>250</v>
      </c>
      <c r="C36" s="91"/>
      <c r="D36" s="93"/>
      <c r="E36" s="92">
        <v>3.6700000000000004</v>
      </c>
    </row>
    <row r="37" spans="2:5" ht="16.5" thickBot="1">
      <c r="B37" s="96" t="s">
        <v>149</v>
      </c>
      <c r="C37" s="12"/>
      <c r="D37" s="12"/>
      <c r="E37" s="184">
        <v>21.77</v>
      </c>
    </row>
    <row r="38" spans="2:5" ht="15.75">
      <c r="B38" s="98" t="s">
        <v>259</v>
      </c>
      <c r="C38" s="98"/>
      <c r="D38" s="98"/>
      <c r="E38" s="119"/>
    </row>
    <row r="39" spans="2:5">
      <c r="B39" s="144"/>
      <c r="C39" s="144"/>
      <c r="D39" s="144"/>
      <c r="E39" s="144"/>
    </row>
  </sheetData>
  <mergeCells count="4">
    <mergeCell ref="B5:B6"/>
    <mergeCell ref="C5:C6"/>
    <mergeCell ref="D5:D6"/>
    <mergeCell ref="E5:E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3:D10"/>
  <sheetViews>
    <sheetView workbookViewId="0">
      <selection activeCell="B5" sqref="B5:D10"/>
    </sheetView>
  </sheetViews>
  <sheetFormatPr defaultRowHeight="15"/>
  <cols>
    <col min="2" max="2" width="45.7109375" customWidth="1"/>
    <col min="3" max="3" width="35.28515625" customWidth="1"/>
    <col min="4" max="4" width="16.85546875" bestFit="1" customWidth="1"/>
  </cols>
  <sheetData>
    <row r="3" spans="2:4" ht="15.75">
      <c r="B3" s="171" t="s">
        <v>261</v>
      </c>
      <c r="C3" s="2"/>
      <c r="D3" s="2"/>
    </row>
    <row r="4" spans="2:4" ht="16.5" thickBot="1">
      <c r="B4" s="157"/>
      <c r="C4" s="4"/>
      <c r="D4" s="4"/>
    </row>
    <row r="5" spans="2:4" ht="47.25">
      <c r="B5" s="159" t="s">
        <v>152</v>
      </c>
      <c r="C5" s="159" t="s">
        <v>153</v>
      </c>
      <c r="D5" s="159" t="s">
        <v>260</v>
      </c>
    </row>
    <row r="6" spans="2:4" ht="16.5" customHeight="1">
      <c r="B6" s="207" t="s">
        <v>155</v>
      </c>
      <c r="C6" s="172" t="s">
        <v>278</v>
      </c>
      <c r="D6" s="103">
        <v>3</v>
      </c>
    </row>
    <row r="7" spans="2:4" ht="15.75">
      <c r="B7" s="208"/>
      <c r="C7" s="104" t="s">
        <v>157</v>
      </c>
      <c r="D7" s="105">
        <v>1</v>
      </c>
    </row>
    <row r="8" spans="2:4" ht="15.75">
      <c r="B8" s="209" t="s">
        <v>158</v>
      </c>
      <c r="C8" s="209"/>
      <c r="D8" s="160">
        <v>4</v>
      </c>
    </row>
    <row r="9" spans="2:4" ht="16.5" thickBot="1">
      <c r="B9" s="210" t="s">
        <v>159</v>
      </c>
      <c r="C9" s="210"/>
      <c r="D9" s="107">
        <v>4.8</v>
      </c>
    </row>
    <row r="10" spans="2:4" ht="21" customHeight="1">
      <c r="B10" s="211" t="s">
        <v>259</v>
      </c>
      <c r="C10" s="211"/>
      <c r="D10" s="211"/>
    </row>
  </sheetData>
  <mergeCells count="4">
    <mergeCell ref="B6:B7"/>
    <mergeCell ref="B8:C8"/>
    <mergeCell ref="B9:C9"/>
    <mergeCell ref="B10:D10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3:D11"/>
  <sheetViews>
    <sheetView workbookViewId="0">
      <selection activeCell="B5" sqref="B5:D11"/>
    </sheetView>
  </sheetViews>
  <sheetFormatPr defaultRowHeight="15"/>
  <cols>
    <col min="2" max="2" width="22.42578125" customWidth="1"/>
    <col min="3" max="3" width="36.85546875" customWidth="1"/>
    <col min="4" max="4" width="22.42578125" customWidth="1"/>
  </cols>
  <sheetData>
    <row r="3" spans="2:4" ht="15.75">
      <c r="B3" s="171" t="s">
        <v>262</v>
      </c>
      <c r="C3" s="2"/>
      <c r="D3" s="2"/>
    </row>
    <row r="4" spans="2:4" ht="16.5" thickBot="1">
      <c r="B4" s="157"/>
      <c r="C4" s="4"/>
      <c r="D4" s="4"/>
    </row>
    <row r="5" spans="2:4" ht="31.5">
      <c r="B5" s="159" t="s">
        <v>161</v>
      </c>
      <c r="C5" s="159" t="s">
        <v>153</v>
      </c>
      <c r="D5" s="159" t="s">
        <v>162</v>
      </c>
    </row>
    <row r="6" spans="2:4" ht="15.75">
      <c r="B6" s="173" t="s">
        <v>163</v>
      </c>
      <c r="C6" s="173" t="s">
        <v>277</v>
      </c>
      <c r="D6" s="108">
        <v>180</v>
      </c>
    </row>
    <row r="7" spans="2:4" ht="15.75">
      <c r="B7" s="174" t="s">
        <v>165</v>
      </c>
      <c r="C7" s="174" t="s">
        <v>157</v>
      </c>
      <c r="D7" s="105">
        <v>18</v>
      </c>
    </row>
    <row r="8" spans="2:4" ht="15.75">
      <c r="B8" s="209" t="s">
        <v>166</v>
      </c>
      <c r="C8" s="209"/>
      <c r="D8" s="160">
        <v>198</v>
      </c>
    </row>
    <row r="9" spans="2:4" ht="16.5" thickBot="1">
      <c r="B9" s="210" t="s">
        <v>159</v>
      </c>
      <c r="C9" s="210"/>
      <c r="D9" s="107">
        <v>15.2874</v>
      </c>
    </row>
    <row r="10" spans="2:4">
      <c r="B10" s="109" t="s">
        <v>237</v>
      </c>
      <c r="C10" s="109"/>
      <c r="D10" s="109"/>
    </row>
    <row r="11" spans="2:4" ht="15.75">
      <c r="B11" s="119" t="s">
        <v>238</v>
      </c>
      <c r="C11" s="119"/>
      <c r="D11" s="175"/>
    </row>
  </sheetData>
  <mergeCells count="2">
    <mergeCell ref="B8:C8"/>
    <mergeCell ref="B9:C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E9"/>
  <sheetViews>
    <sheetView workbookViewId="0">
      <selection activeCell="B5" sqref="B5:E9"/>
    </sheetView>
  </sheetViews>
  <sheetFormatPr defaultRowHeight="15"/>
  <cols>
    <col min="2" max="2" width="51.7109375" customWidth="1"/>
    <col min="3" max="3" width="9.5703125" customWidth="1"/>
    <col min="4" max="5" width="15.7109375" customWidth="1"/>
    <col min="6" max="6" width="12.85546875" customWidth="1"/>
  </cols>
  <sheetData>
    <row r="3" spans="2:5">
      <c r="B3" s="185" t="s">
        <v>263</v>
      </c>
      <c r="C3" s="143"/>
      <c r="D3" s="143"/>
      <c r="E3" s="147"/>
    </row>
    <row r="4" spans="2:5" ht="15.75" thickBot="1">
      <c r="B4" s="145"/>
      <c r="C4" s="146"/>
      <c r="D4" s="146"/>
      <c r="E4" s="150"/>
    </row>
    <row r="5" spans="2:5" ht="32.25">
      <c r="B5" s="151" t="s">
        <v>169</v>
      </c>
      <c r="C5" s="148" t="s">
        <v>275</v>
      </c>
      <c r="D5" s="148" t="s">
        <v>276</v>
      </c>
      <c r="E5" s="152" t="s">
        <v>172</v>
      </c>
    </row>
    <row r="6" spans="2:5">
      <c r="B6" s="176" t="s">
        <v>32</v>
      </c>
      <c r="C6" s="153">
        <v>400</v>
      </c>
      <c r="D6" s="154">
        <v>750</v>
      </c>
      <c r="E6" s="177">
        <v>0.3</v>
      </c>
    </row>
    <row r="7" spans="2:5" ht="15.75" thickBot="1">
      <c r="B7" s="212" t="s">
        <v>18</v>
      </c>
      <c r="C7" s="212"/>
      <c r="D7" s="212"/>
      <c r="E7" s="178">
        <v>0.3</v>
      </c>
    </row>
    <row r="8" spans="2:5">
      <c r="B8" s="149" t="s">
        <v>274</v>
      </c>
      <c r="C8" s="149"/>
      <c r="D8" s="149"/>
      <c r="E8" s="147"/>
    </row>
    <row r="9" spans="2:5" ht="15.75">
      <c r="B9" s="2" t="s">
        <v>273</v>
      </c>
      <c r="C9" s="147"/>
      <c r="D9" s="147"/>
      <c r="E9" s="147"/>
    </row>
  </sheetData>
  <mergeCells count="1">
    <mergeCell ref="B7:D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TAB A.2.5.1</vt:lpstr>
      <vt:lpstr>TAB A.2.5.2</vt:lpstr>
      <vt:lpstr>TAB A.2.5.3</vt:lpstr>
      <vt:lpstr>TAB A.2.5.4</vt:lpstr>
      <vt:lpstr>TAB A.2.5.5</vt:lpstr>
      <vt:lpstr>TAB A.2.5.6</vt:lpstr>
      <vt:lpstr>TAB A.2.5.7</vt:lpstr>
      <vt:lpstr>TAB A.2.5.8</vt:lpstr>
      <vt:lpstr>TAB A.2.5.9</vt:lpstr>
      <vt:lpstr>TAB A.2.5.10</vt:lpstr>
      <vt:lpstr>TAB A.2.5.11</vt:lpstr>
      <vt:lpstr>TAB A.5.2.12</vt:lpstr>
      <vt:lpstr>TRECHO GUARAP CASC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2011-05-03T13:37:48Z</dcterms:created>
  <dcterms:modified xsi:type="dcterms:W3CDTF">2011-08-25T20:07:49Z</dcterms:modified>
</cp:coreProperties>
</file>