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.5.2.1" sheetId="2" r:id="rId1"/>
    <sheet name="TAB A.5.2.2" sheetId="3" r:id="rId2"/>
    <sheet name="TAB A.5.2.3" sheetId="4" r:id="rId3"/>
    <sheet name="TAB A.5.2.4" sheetId="5" r:id="rId4"/>
    <sheet name="TRECHO AUGUS ANTOF" sheetId="1" r:id="rId5"/>
  </sheets>
  <externalReferences>
    <externalReference r:id="rId6"/>
  </externalReferences>
  <calcPr calcId="125725"/>
</workbook>
</file>

<file path=xl/calcChain.xml><?xml version="1.0" encoding="utf-8"?>
<calcChain xmlns="http://schemas.openxmlformats.org/spreadsheetml/2006/main">
  <c r="D65" i="1"/>
  <c r="D64" l="1"/>
  <c r="E65" s="1"/>
</calcChain>
</file>

<file path=xl/sharedStrings.xml><?xml version="1.0" encoding="utf-8"?>
<sst xmlns="http://schemas.openxmlformats.org/spreadsheetml/2006/main" count="154" uniqueCount="80">
  <si>
    <t>QUADRO XXX</t>
  </si>
  <si>
    <t>TRECHO AUGUSTA VICTORIA - ANTOFAGASTA E DA FCAB INVESTIMENTOS EM LICENCIAMENTO DE TRENS</t>
  </si>
  <si>
    <t>Licienciamento de Trens</t>
  </si>
  <si>
    <t>Unidade</t>
  </si>
  <si>
    <t>Quantidade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</si>
  <si>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</si>
  <si>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</si>
  <si>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</si>
  <si>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</si>
  <si>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</si>
  <si>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</si>
  <si>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</si>
  <si>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</si>
  <si>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</si>
  <si>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</si>
  <si>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</si>
  <si>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</si>
  <si>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</si>
  <si>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</si>
  <si>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</si>
  <si>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INVESTIMENTO EM FROTAS DA CFAB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</si>
  <si>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</si>
  <si>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</si>
  <si>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</si>
  <si>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</si>
  <si>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</si>
  <si>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</si>
  <si>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</si>
  <si>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</si>
  <si>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</si>
  <si>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</si>
  <si>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</si>
  <si>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</si>
  <si>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</si>
  <si>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</si>
  <si>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</si>
  <si>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</si>
  <si>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</si>
  <si>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</si>
  <si>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</si>
  <si>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</si>
  <si>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</si>
  <si>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</si>
  <si>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>Fonte: Enefer, Consultoria e Projetos Ltda</t>
  </si>
  <si>
    <t>RECUPERAÇÃO DA SUPERESTRUTURA DO TRECHO AUGUSTA VICTORIA - ANTOFAGASTA</t>
  </si>
  <si>
    <t>Extensão (km)</t>
  </si>
  <si>
    <t>Custo Médio US$/km</t>
  </si>
  <si>
    <t>Cutos Total a Recuperar  US$ Milhões</t>
  </si>
  <si>
    <t>km</t>
  </si>
  <si>
    <t xml:space="preserve">Extensão em Recuperação </t>
  </si>
  <si>
    <t>Extensão a Recuperar</t>
  </si>
  <si>
    <t>Recuperação da Superstrutura</t>
  </si>
  <si>
    <t>Adquação das passagens em nível em Antofagasta</t>
  </si>
  <si>
    <t>Verba</t>
  </si>
  <si>
    <t>Fonte: ADIF - Administração de Infraestrutura Ferroviária e Enefer Consultoria e Projetos Ltda</t>
  </si>
  <si>
    <t xml:space="preserve">QUADRO XXX </t>
  </si>
  <si>
    <t>INVESTIMENTO EM REPOSIÇÃO DE MATERIAIS E SERVIÇOS DA VIA PEMANENTE DO TRECHO AUGUSTA VICTORIA - ANTOFAGASTA DA FCAB - HORIZONTE DE 2015 A 2045</t>
  </si>
  <si>
    <t>Discriminação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</si>
  <si>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</si>
  <si>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</si>
  <si>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</si>
  <si>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</si>
  <si>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</si>
  <si>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</si>
  <si>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TABELA A.5.2.2 // Investimento em Frota da FCAB</t>
  </si>
  <si>
    <t>TABELA A.5.2.3 // Recuperação da Superestrutura do Trecho Augusta Victoria - Antofagasta</t>
  </si>
  <si>
    <t>Sistema de controle centralizado</t>
  </si>
  <si>
    <t>Sistema de sinalização</t>
  </si>
  <si>
    <t xml:space="preserve">     Pátio de cruzamento</t>
  </si>
  <si>
    <t>Sistema de telecomunicações</t>
  </si>
  <si>
    <t>Equipamentos de bordo</t>
  </si>
  <si>
    <t>TABELA A.5.2.1 // Trecho Augusta Victoria — Antofagasta e da FCAB Investimentos em Licenciamento de Trens</t>
  </si>
  <si>
    <t>Fonte: Enefer - Consultoria, Projetos Ltda. e Valec - Engenharia, Construções e Ferrovias S.A. — Estudos Operacionais e de Viabilidade Técnica e Econômica da EF-355.</t>
  </si>
  <si>
    <t>Nota: A aquisição das frotas se inicia para atender às demandas a partir de 2015.</t>
  </si>
  <si>
    <t>Recuperação da superestrutura</t>
  </si>
  <si>
    <t>Fonte: ADIF S.A. - Administração de Infraestrutura Ferroviária S.A. e Enefer - Consultoria, Projetos Ltda.</t>
  </si>
  <si>
    <t>Reposição de trilhos assessórios por ano</t>
  </si>
  <si>
    <t>TABELA A.5.2.4 // Investimento em Reposição de Materiais e Serviços da Via Permanente do Trecho Augusta Victoria — Antofagasta da FCAB — Horizonte 2015 a 2045</t>
  </si>
  <si>
    <t>Fonte: Enefer - Consultoria, Projetos Ltda.</t>
  </si>
  <si>
    <t>Custo Total a Recuperar  US$ Milhões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</si>
</sst>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6" tint="-0.249977111117893"/>
      <name val="Arial"/>
      <family val="2"/>
    </font>
    <font>
      <b/>
      <sz val="12"/>
      <color theme="6" tint="-0.249977111117893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1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3" fillId="2" borderId="2" xfId="0" applyFont="1" applyFill="1" applyBorder="1"/>
    <xf numFmtId="0" fontId="2" fillId="2" borderId="3" xfId="0" applyFont="1" applyFill="1" applyBorder="1"/>
    <xf numFmtId="0" fontId="1" fillId="2" borderId="3" xfId="0" applyFont="1" applyFill="1" applyBorder="1"/>
    <xf numFmtId="165" fontId="2" fillId="2" borderId="3" xfId="0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4" fillId="2" borderId="1" xfId="0" applyFont="1" applyFill="1" applyBorder="1"/>
    <xf numFmtId="0" fontId="5" fillId="2" borderId="1" xfId="0" applyFont="1" applyFill="1" applyBorder="1"/>
    <xf numFmtId="0" fontId="5" fillId="2" borderId="0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0" fontId="4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3" fontId="4" fillId="2" borderId="2" xfId="0" applyNumberFormat="1" applyFont="1" applyFill="1" applyBorder="1" applyAlignment="1">
      <alignment horizontal="center"/>
    </xf>
    <xf numFmtId="1" fontId="5" fillId="2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5" fillId="2" borderId="6" xfId="0" applyFont="1" applyFill="1" applyBorder="1"/>
    <xf numFmtId="0" fontId="0" fillId="2" borderId="0" xfId="0" applyFill="1"/>
    <xf numFmtId="0" fontId="2" fillId="2" borderId="1" xfId="0" applyFont="1" applyFill="1" applyBorder="1"/>
    <xf numFmtId="0" fontId="0" fillId="2" borderId="1" xfId="0" applyFill="1" applyBorder="1"/>
    <xf numFmtId="0" fontId="3" fillId="2" borderId="0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3" fillId="2" borderId="7" xfId="0" applyFont="1" applyFill="1" applyBorder="1" applyAlignment="1">
      <alignment horizontal="center"/>
    </xf>
    <xf numFmtId="166" fontId="3" fillId="2" borderId="7" xfId="0" applyNumberFormat="1" applyFont="1" applyFill="1" applyBorder="1" applyAlignment="1">
      <alignment horizontal="center"/>
    </xf>
    <xf numFmtId="3" fontId="3" fillId="2" borderId="7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right"/>
    </xf>
    <xf numFmtId="0" fontId="3" fillId="2" borderId="8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center"/>
    </xf>
    <xf numFmtId="166" fontId="3" fillId="2" borderId="8" xfId="0" applyNumberFormat="1" applyFont="1" applyFill="1" applyBorder="1" applyAlignment="1">
      <alignment horizontal="center"/>
    </xf>
    <xf numFmtId="3" fontId="3" fillId="2" borderId="8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right"/>
    </xf>
    <xf numFmtId="0" fontId="0" fillId="2" borderId="3" xfId="0" applyFill="1" applyBorder="1"/>
    <xf numFmtId="164" fontId="2" fillId="2" borderId="3" xfId="0" applyNumberFormat="1" applyFont="1" applyFill="1" applyBorder="1" applyAlignment="1">
      <alignment horizontal="right"/>
    </xf>
    <xf numFmtId="0" fontId="0" fillId="2" borderId="0" xfId="0" applyFill="1" applyBorder="1"/>
    <xf numFmtId="3" fontId="2" fillId="2" borderId="0" xfId="0" applyNumberFormat="1" applyFont="1" applyFill="1" applyBorder="1"/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/>
    <xf numFmtId="164" fontId="5" fillId="2" borderId="0" xfId="0" applyNumberFormat="1" applyFont="1" applyFill="1" applyBorder="1" applyAlignment="1">
      <alignment horizontal="center"/>
    </xf>
    <xf numFmtId="0" fontId="5" fillId="2" borderId="3" xfId="0" applyFont="1" applyFill="1" applyBorder="1"/>
    <xf numFmtId="164" fontId="0" fillId="0" borderId="0" xfId="0" applyNumberFormat="1"/>
    <xf numFmtId="0" fontId="8" fillId="2" borderId="0" xfId="0" applyFont="1" applyFill="1"/>
    <xf numFmtId="0" fontId="8" fillId="2" borderId="2" xfId="0" applyFont="1" applyFill="1" applyBorder="1"/>
    <xf numFmtId="0" fontId="7" fillId="2" borderId="3" xfId="0" applyFont="1" applyFill="1" applyBorder="1"/>
    <xf numFmtId="0" fontId="0" fillId="2" borderId="0" xfId="0" applyFont="1" applyFill="1"/>
    <xf numFmtId="0" fontId="7" fillId="2" borderId="1" xfId="0" applyFont="1" applyFill="1" applyBorder="1"/>
    <xf numFmtId="0" fontId="0" fillId="2" borderId="1" xfId="0" applyFont="1" applyFill="1" applyBorder="1"/>
    <xf numFmtId="0" fontId="8" fillId="2" borderId="0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/>
    <xf numFmtId="0" fontId="8" fillId="2" borderId="7" xfId="0" applyFont="1" applyFill="1" applyBorder="1" applyAlignment="1">
      <alignment horizontal="center"/>
    </xf>
    <xf numFmtId="166" fontId="8" fillId="2" borderId="7" xfId="0" applyNumberFormat="1" applyFont="1" applyFill="1" applyBorder="1" applyAlignment="1">
      <alignment horizontal="center"/>
    </xf>
    <xf numFmtId="3" fontId="8" fillId="2" borderId="7" xfId="0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left"/>
    </xf>
    <xf numFmtId="0" fontId="8" fillId="2" borderId="8" xfId="0" applyFont="1" applyFill="1" applyBorder="1" applyAlignment="1">
      <alignment horizontal="center"/>
    </xf>
    <xf numFmtId="166" fontId="8" fillId="2" borderId="8" xfId="0" applyNumberFormat="1" applyFont="1" applyFill="1" applyBorder="1" applyAlignment="1">
      <alignment horizontal="center"/>
    </xf>
    <xf numFmtId="3" fontId="8" fillId="2" borderId="8" xfId="0" applyNumberFormat="1" applyFont="1" applyFill="1" applyBorder="1" applyAlignment="1">
      <alignment horizontal="center"/>
    </xf>
    <xf numFmtId="0" fontId="0" fillId="2" borderId="3" xfId="0" applyFont="1" applyFill="1" applyBorder="1"/>
    <xf numFmtId="0" fontId="0" fillId="2" borderId="0" xfId="0" applyFont="1" applyFill="1" applyBorder="1"/>
    <xf numFmtId="3" fontId="7" fillId="2" borderId="0" xfId="0" applyNumberFormat="1" applyFont="1" applyFill="1" applyBorder="1"/>
    <xf numFmtId="0" fontId="4" fillId="2" borderId="2" xfId="0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164" fontId="5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Alignment="1">
      <alignment horizontal="right"/>
    </xf>
    <xf numFmtId="164" fontId="5" fillId="2" borderId="2" xfId="0" applyNumberFormat="1" applyFont="1" applyFill="1" applyBorder="1" applyAlignment="1">
      <alignment horizontal="right"/>
    </xf>
    <xf numFmtId="164" fontId="4" fillId="2" borderId="3" xfId="0" applyNumberFormat="1" applyFont="1" applyFill="1" applyBorder="1" applyAlignment="1">
      <alignment horizontal="right"/>
    </xf>
    <xf numFmtId="165" fontId="8" fillId="2" borderId="2" xfId="0" applyNumberFormat="1" applyFont="1" applyFill="1" applyBorder="1" applyAlignment="1">
      <alignment horizontal="center"/>
    </xf>
    <xf numFmtId="165" fontId="8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10" fillId="2" borderId="0" xfId="0" applyFont="1" applyFill="1" applyAlignment="1">
      <alignment horizontal="left" wrapText="1"/>
    </xf>
    <xf numFmtId="0" fontId="11" fillId="2" borderId="3" xfId="0" applyFont="1" applyFill="1" applyBorder="1"/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8%20Investimentos/P8%20INVESTIMENT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o Res Corredor"/>
      <sheetName val="Crono Res Pais"/>
      <sheetName val="Crono Res Ferrovias"/>
      <sheetName val="Crono Res Trechos"/>
      <sheetName val="Crono ALL"/>
      <sheetName val="Crono FERROESTE"/>
      <sheetName val="Crono BRASIL"/>
      <sheetName val="Crono FEPASA"/>
      <sheetName val="Crono SOE BC"/>
      <sheetName val="Crono CHILE"/>
      <sheetName val="Capex ALL"/>
      <sheetName val="Capex ALL1"/>
      <sheetName val="Capex FERROESTE"/>
      <sheetName val="Capex FERROESTE1"/>
      <sheetName val="Capex BRASIL"/>
      <sheetName val="Capex FEPASA"/>
      <sheetName val="Capex FEPASA1"/>
      <sheetName val="Capex SOE BC"/>
      <sheetName val="Capex SOE BC1"/>
      <sheetName val="Capex CHILE"/>
      <sheetName val="Capex CHILE1"/>
      <sheetName val="Capex CORREDOR"/>
      <sheetName val="Capex CORREDOR1"/>
      <sheetName val="TRECHO PAR IGUA"/>
      <sheetName val="TRECHO IGUA DRIBAS"/>
      <sheetName val="TRECHO DRIBAS GUAR"/>
      <sheetName val="TRECHO SFCO EBLEY"/>
      <sheetName val="TRECHO GUARAP CASC"/>
      <sheetName val="TRECHO CASC FRONTBR"/>
      <sheetName val="TRECHO FRON BR ENCARN"/>
      <sheetName val="TRECHO PIRA FRON AR"/>
      <sheetName val="TRECHO FRON AR JVGONZ"/>
      <sheetName val="TRECHO JVGONZ SALTA"/>
      <sheetName val="TRECHO SALTA SOCOM"/>
      <sheetName val="TRECHO SOCOM AUGUS"/>
      <sheetName val="TRECHO AUGUS ANTOF"/>
      <sheetName val=" Inv Frotas"/>
      <sheetName val="Inv Frotas 2"/>
      <sheetName val="Res Frotas"/>
      <sheetName val="Res Frotas3"/>
      <sheetName val="FERROESTE Inst e Equ"/>
      <sheetName val="FEPASA INST E EQU"/>
      <sheetName val="Inv Repo Via1"/>
      <sheetName val="Inv Repo Via"/>
      <sheetName val="Repo Via"/>
      <sheetName val="Totais Paises"/>
      <sheetName val="Orç Variant Paranagua"/>
      <sheetName val="Orç Variant SFCO"/>
      <sheetName val="Orç Variant JOINV"/>
      <sheetName val="Orç Variant JarSul"/>
      <sheetName val="Orç Variant Ipiranga"/>
      <sheetName val="Orç Liga Foz"/>
      <sheetName val="Orç Liga Fbrpa Encar"/>
      <sheetName val="Orç liga Pira FPaAr"/>
      <sheetName val="Orç liga FPaAr Barran"/>
      <sheetName val="Orç P Vias"/>
      <sheetName val="Orç Term Exis"/>
      <sheetName val="Orç Term Novos"/>
      <sheetName val="Orç Licen1 "/>
      <sheetName val="Orç Licen2"/>
      <sheetName val="Orç Rec Super SOE"/>
      <sheetName val="Orç Rec Super Chile"/>
      <sheetName val="SUMÁRIO"/>
      <sheetName val="Custo km Pátio"/>
      <sheetName val="Custo km Troca Trilho"/>
      <sheetName val="TABELAS RESUMO"/>
    </sheetNames>
    <sheetDataSet>
      <sheetData sheetId="0"/>
      <sheetData sheetId="1"/>
      <sheetData sheetId="2">
        <row r="8">
          <cell r="E8">
            <v>406.29599570624384</v>
          </cell>
        </row>
      </sheetData>
      <sheetData sheetId="3">
        <row r="10">
          <cell r="E10">
            <v>131.12760000000003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8">
          <cell r="E8">
            <v>0</v>
          </cell>
        </row>
      </sheetData>
      <sheetData sheetId="18"/>
      <sheetData sheetId="19"/>
      <sheetData sheetId="20">
        <row r="96">
          <cell r="D96">
            <v>198.20919602083157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7">
          <cell r="B7">
            <v>34</v>
          </cell>
        </row>
      </sheetData>
      <sheetData sheetId="39">
        <row r="127">
          <cell r="X127">
            <v>0</v>
          </cell>
        </row>
      </sheetData>
      <sheetData sheetId="40"/>
      <sheetData sheetId="41"/>
      <sheetData sheetId="42"/>
      <sheetData sheetId="43"/>
      <sheetData sheetId="44">
        <row r="207">
          <cell r="D207">
            <v>71001.979155269859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194">
          <cell r="J194">
            <v>0</v>
          </cell>
        </row>
      </sheetData>
      <sheetData sheetId="60"/>
      <sheetData sheetId="61">
        <row r="53">
          <cell r="F53">
            <v>113.498</v>
          </cell>
        </row>
      </sheetData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4"/>
  <sheetViews>
    <sheetView tabSelected="1" workbookViewId="0">
      <selection activeCell="B16" sqref="B16"/>
    </sheetView>
  </sheetViews>
  <sheetFormatPr defaultRowHeight="15"/>
  <cols>
    <col min="2" max="2" width="33.85546875" customWidth="1"/>
    <col min="3" max="3" width="11.7109375" bestFit="1" customWidth="1"/>
    <col min="4" max="4" width="12.7109375" bestFit="1" customWidth="1"/>
    <col min="5" max="5" width="11.5703125" customWidth="1"/>
    <col min="6" max="6" width="13.5703125" customWidth="1"/>
  </cols>
  <sheetData>
    <row r="3" spans="2:6" ht="30.75" customHeight="1">
      <c r="B3" s="111" t="s">
        <v>71</v>
      </c>
      <c r="C3" s="111"/>
      <c r="D3" s="111"/>
      <c r="E3" s="111"/>
      <c r="F3" s="111"/>
    </row>
    <row r="4" spans="2:6" ht="16.5" thickBot="1">
      <c r="B4" s="100"/>
      <c r="C4" s="100"/>
      <c r="D4" s="100"/>
      <c r="E4" s="100"/>
      <c r="F4" s="100"/>
    </row>
    <row r="5" spans="2:6" ht="15.75">
      <c r="B5" s="1" t="s">
        <v>2</v>
      </c>
      <c r="C5" s="101" t="s">
        <v>3</v>
      </c>
      <c r="D5" s="103" t="s">
        <v>4</v>
      </c>
      <c r="E5" s="105" t="s">
        <v>5</v>
      </c>
      <c r="F5" s="3" t="s">
        <v>6</v>
      </c>
    </row>
    <row r="6" spans="2:6" ht="15.75">
      <c r="B6" s="4" t="s">
        <v>7</v>
      </c>
      <c r="C6" s="102"/>
      <c r="D6" s="104"/>
      <c r="E6" s="106"/>
      <c r="F6" s="5" t="s">
        <v>8</v>
      </c>
    </row>
    <row r="7" spans="2:6" ht="15.75">
      <c r="B7" s="2" t="s">
        <v>66</v>
      </c>
      <c r="C7" s="2" t="s">
        <v>3</v>
      </c>
      <c r="D7" s="6">
        <v>0</v>
      </c>
      <c r="E7" s="7">
        <v>6213978.787878789</v>
      </c>
      <c r="F7" s="8">
        <v>0</v>
      </c>
    </row>
    <row r="8" spans="2:6" ht="15.75">
      <c r="B8" s="2" t="s">
        <v>67</v>
      </c>
      <c r="C8" s="2"/>
      <c r="D8" s="6"/>
      <c r="E8" s="7"/>
      <c r="F8" s="8"/>
    </row>
    <row r="9" spans="2:6" ht="15.75">
      <c r="B9" s="2" t="s">
        <v>68</v>
      </c>
      <c r="C9" s="2" t="s">
        <v>12</v>
      </c>
      <c r="D9" s="6">
        <v>8</v>
      </c>
      <c r="E9" s="7">
        <v>131515.15151515152</v>
      </c>
      <c r="F9" s="8">
        <v>1.0521212121212122</v>
      </c>
    </row>
    <row r="10" spans="2:6" ht="15.75">
      <c r="B10" s="2" t="s">
        <v>13</v>
      </c>
      <c r="C10" s="2" t="s">
        <v>14</v>
      </c>
      <c r="D10" s="6">
        <v>0</v>
      </c>
      <c r="E10" s="7">
        <v>1733766.2337662338</v>
      </c>
      <c r="F10" s="8">
        <v>0</v>
      </c>
    </row>
    <row r="11" spans="2:6" ht="15.75">
      <c r="B11" s="2" t="s">
        <v>69</v>
      </c>
      <c r="C11" s="2" t="s">
        <v>3</v>
      </c>
      <c r="D11" s="6">
        <v>0</v>
      </c>
      <c r="E11" s="7">
        <v>477575.75757575757</v>
      </c>
      <c r="F11" s="8">
        <v>0</v>
      </c>
    </row>
    <row r="12" spans="2:6" ht="15.75">
      <c r="B12" s="9" t="s">
        <v>70</v>
      </c>
      <c r="C12" s="9" t="s">
        <v>17</v>
      </c>
      <c r="D12" s="6">
        <v>6</v>
      </c>
      <c r="E12" s="7">
        <v>136969.69696969699</v>
      </c>
      <c r="F12" s="8">
        <v>0.82181818181818189</v>
      </c>
    </row>
    <row r="13" spans="2:6" ht="16.5" thickBot="1">
      <c r="B13" s="10" t="s">
        <v>18</v>
      </c>
      <c r="C13" s="112"/>
      <c r="D13" s="112"/>
      <c r="E13" s="112"/>
      <c r="F13" s="12">
        <v>1.873939393939394</v>
      </c>
    </row>
    <row r="14" spans="2:6" ht="31.5" customHeight="1">
      <c r="B14" s="107" t="s">
        <v>72</v>
      </c>
      <c r="C14" s="107"/>
      <c r="D14" s="107"/>
      <c r="E14" s="107"/>
      <c r="F14" s="107"/>
    </row>
  </sheetData>
  <mergeCells count="6">
    <mergeCell ref="B14:F14"/>
    <mergeCell ref="B3:F3"/>
    <mergeCell ref="B4:F4"/>
    <mergeCell ref="C5:C6"/>
    <mergeCell ref="D5:D6"/>
    <mergeCell ref="E5:E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B3:H21"/>
  <sheetViews>
    <sheetView workbookViewId="0">
      <selection activeCell="D22" sqref="D22"/>
    </sheetView>
  </sheetViews>
  <sheetFormatPr defaultRowHeight="15"/>
  <cols>
    <col min="2" max="2" width="29.85546875" customWidth="1"/>
    <col min="3" max="3" width="16.42578125" bestFit="1" customWidth="1"/>
    <col min="4" max="4" width="8.7109375" customWidth="1"/>
    <col min="5" max="5" width="6.42578125" bestFit="1" customWidth="1"/>
    <col min="6" max="8" width="11.42578125" bestFit="1" customWidth="1"/>
  </cols>
  <sheetData>
    <row r="3" spans="2:8" ht="15.75">
      <c r="B3" s="88" t="s">
        <v>64</v>
      </c>
      <c r="C3" s="14"/>
      <c r="D3" s="14"/>
      <c r="E3" s="14"/>
      <c r="F3" s="14"/>
      <c r="G3" s="14"/>
      <c r="H3" s="14"/>
    </row>
    <row r="4" spans="2:8" ht="16.5" thickBot="1">
      <c r="B4" s="15"/>
      <c r="C4" s="15"/>
      <c r="D4" s="15"/>
      <c r="E4" s="15"/>
      <c r="F4" s="16"/>
      <c r="G4" s="17"/>
      <c r="H4" s="14"/>
    </row>
    <row r="5" spans="2:8" ht="15.75">
      <c r="B5" s="98" t="s">
        <v>21</v>
      </c>
      <c r="C5" s="98" t="s">
        <v>22</v>
      </c>
      <c r="D5" s="98" t="s">
        <v>18</v>
      </c>
      <c r="E5" s="18">
        <v>2010</v>
      </c>
      <c r="F5" s="19">
        <v>2015</v>
      </c>
      <c r="G5" s="19">
        <v>2030</v>
      </c>
      <c r="H5" s="19">
        <v>2045</v>
      </c>
    </row>
    <row r="6" spans="2:8" ht="15.75">
      <c r="B6" s="99"/>
      <c r="C6" s="99"/>
      <c r="D6" s="99"/>
      <c r="E6" s="86"/>
      <c r="F6" s="5" t="s">
        <v>23</v>
      </c>
      <c r="G6" s="5" t="s">
        <v>24</v>
      </c>
      <c r="H6" s="5" t="s">
        <v>25</v>
      </c>
    </row>
    <row r="7" spans="2:8" ht="15.75">
      <c r="B7" s="13" t="s">
        <v>26</v>
      </c>
      <c r="C7" s="14"/>
      <c r="D7" s="21"/>
      <c r="E7" s="22"/>
      <c r="F7" s="22"/>
      <c r="G7" s="22"/>
      <c r="H7" s="22"/>
    </row>
    <row r="8" spans="2:8" ht="15.75">
      <c r="B8" s="17" t="s">
        <v>27</v>
      </c>
      <c r="C8" s="23" t="s">
        <v>17</v>
      </c>
      <c r="D8" s="24">
        <v>5</v>
      </c>
      <c r="E8" s="25"/>
      <c r="F8" s="25">
        <v>0</v>
      </c>
      <c r="G8" s="25">
        <v>1</v>
      </c>
      <c r="H8" s="25">
        <v>4</v>
      </c>
    </row>
    <row r="9" spans="2:8" ht="15.75">
      <c r="B9" s="14" t="s">
        <v>28</v>
      </c>
      <c r="C9" s="22" t="s">
        <v>17</v>
      </c>
      <c r="D9" s="24">
        <v>1</v>
      </c>
      <c r="E9" s="26"/>
      <c r="F9" s="26">
        <v>0</v>
      </c>
      <c r="G9" s="26">
        <v>1</v>
      </c>
      <c r="H9" s="26">
        <v>0</v>
      </c>
    </row>
    <row r="10" spans="2:8" ht="15.75">
      <c r="B10" s="27" t="s">
        <v>29</v>
      </c>
      <c r="C10" s="28"/>
      <c r="D10" s="5"/>
      <c r="E10" s="28"/>
      <c r="F10" s="28"/>
      <c r="G10" s="28"/>
      <c r="H10" s="28"/>
    </row>
    <row r="11" spans="2:8" ht="15.75">
      <c r="B11" s="29" t="s">
        <v>30</v>
      </c>
      <c r="C11" s="28" t="s">
        <v>31</v>
      </c>
      <c r="D11" s="30">
        <v>12</v>
      </c>
      <c r="E11" s="31"/>
      <c r="F11" s="32">
        <v>0</v>
      </c>
      <c r="G11" s="32">
        <v>8</v>
      </c>
      <c r="H11" s="32">
        <v>4</v>
      </c>
    </row>
    <row r="12" spans="2:8" ht="15.75">
      <c r="B12" s="13" t="s">
        <v>32</v>
      </c>
      <c r="C12" s="14"/>
      <c r="D12" s="21"/>
      <c r="E12" s="22"/>
      <c r="F12" s="22"/>
      <c r="G12" s="22"/>
      <c r="H12" s="22"/>
    </row>
    <row r="13" spans="2:8" ht="15.75">
      <c r="B13" s="14" t="s">
        <v>33</v>
      </c>
      <c r="C13" s="22" t="s">
        <v>34</v>
      </c>
      <c r="D13" s="21"/>
      <c r="E13" s="22"/>
      <c r="F13" s="33">
        <v>1700000</v>
      </c>
      <c r="G13" s="34">
        <v>1700000</v>
      </c>
      <c r="H13" s="34">
        <v>1700000</v>
      </c>
    </row>
    <row r="14" spans="2:8" ht="15.75">
      <c r="B14" s="14" t="s">
        <v>35</v>
      </c>
      <c r="C14" s="22" t="s">
        <v>34</v>
      </c>
      <c r="D14" s="21"/>
      <c r="E14" s="22"/>
      <c r="F14" s="33">
        <v>1400000</v>
      </c>
      <c r="G14" s="34">
        <v>1400000</v>
      </c>
      <c r="H14" s="34">
        <v>1400000</v>
      </c>
    </row>
    <row r="15" spans="2:8" ht="15.75">
      <c r="B15" s="29" t="s">
        <v>36</v>
      </c>
      <c r="C15" s="28" t="s">
        <v>37</v>
      </c>
      <c r="D15" s="28"/>
      <c r="E15" s="28"/>
      <c r="F15" s="32">
        <v>120000</v>
      </c>
      <c r="G15" s="32">
        <v>120000</v>
      </c>
      <c r="H15" s="32">
        <v>120000</v>
      </c>
    </row>
    <row r="16" spans="2:8" ht="15.75">
      <c r="B16" s="13" t="s">
        <v>38</v>
      </c>
      <c r="C16" s="14"/>
      <c r="D16" s="22"/>
      <c r="E16" s="22"/>
      <c r="F16" s="22"/>
      <c r="G16" s="22"/>
      <c r="H16" s="22"/>
    </row>
    <row r="17" spans="2:8" ht="15.75">
      <c r="B17" s="14" t="s">
        <v>39</v>
      </c>
      <c r="C17" s="22" t="s">
        <v>8</v>
      </c>
      <c r="D17" s="89">
        <v>9.9</v>
      </c>
      <c r="E17" s="90"/>
      <c r="F17" s="90">
        <v>0</v>
      </c>
      <c r="G17" s="90">
        <v>3.1</v>
      </c>
      <c r="H17" s="90">
        <v>6.8</v>
      </c>
    </row>
    <row r="18" spans="2:8" ht="15.75">
      <c r="B18" s="14" t="s">
        <v>40</v>
      </c>
      <c r="C18" s="22" t="s">
        <v>8</v>
      </c>
      <c r="D18" s="91">
        <v>1.44</v>
      </c>
      <c r="E18" s="90"/>
      <c r="F18" s="90">
        <v>0</v>
      </c>
      <c r="G18" s="90">
        <v>0.96</v>
      </c>
      <c r="H18" s="90">
        <v>0.48</v>
      </c>
    </row>
    <row r="19" spans="2:8" ht="16.5" thickBot="1">
      <c r="B19" s="38" t="s">
        <v>41</v>
      </c>
      <c r="C19" s="39" t="s">
        <v>8</v>
      </c>
      <c r="D19" s="92">
        <v>11.34</v>
      </c>
      <c r="E19" s="92"/>
      <c r="F19" s="92">
        <v>0</v>
      </c>
      <c r="G19" s="92">
        <v>4.0600000000000005</v>
      </c>
      <c r="H19" s="92">
        <v>7.2799999999999994</v>
      </c>
    </row>
    <row r="20" spans="2:8" ht="15.75">
      <c r="B20" s="41" t="s">
        <v>73</v>
      </c>
      <c r="C20" s="14"/>
      <c r="D20" s="14"/>
      <c r="E20" s="14"/>
      <c r="F20" s="14"/>
      <c r="G20" s="14"/>
      <c r="H20" s="14"/>
    </row>
    <row r="21" spans="2:8" ht="15.75">
      <c r="B21" s="42" t="s">
        <v>43</v>
      </c>
      <c r="C21" s="14"/>
      <c r="D21" s="14"/>
      <c r="E21" s="14"/>
      <c r="F21" s="14"/>
      <c r="G21" s="14"/>
      <c r="H21" s="14"/>
    </row>
  </sheetData>
  <mergeCells count="3">
    <mergeCell ref="B5:B6"/>
    <mergeCell ref="C5:C6"/>
    <mergeCell ref="D5: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G10"/>
  <sheetViews>
    <sheetView workbookViewId="0">
      <selection activeCell="C16" sqref="C16"/>
    </sheetView>
  </sheetViews>
  <sheetFormatPr defaultRowHeight="15"/>
  <cols>
    <col min="2" max="2" width="49.85546875" customWidth="1"/>
    <col min="3" max="3" width="5.140625" bestFit="1" customWidth="1"/>
    <col min="4" max="4" width="17.140625" customWidth="1"/>
    <col min="5" max="5" width="13.5703125" customWidth="1"/>
    <col min="6" max="6" width="11.42578125" customWidth="1"/>
    <col min="7" max="7" width="16.42578125" customWidth="1"/>
  </cols>
  <sheetData>
    <row r="3" spans="2:7">
      <c r="B3" s="87" t="s">
        <v>65</v>
      </c>
      <c r="C3" s="70"/>
      <c r="D3" s="70"/>
      <c r="E3" s="70"/>
      <c r="F3" s="70"/>
      <c r="G3" s="70"/>
    </row>
    <row r="4" spans="2:7" ht="15.75" thickBot="1">
      <c r="B4" s="71"/>
      <c r="C4" s="72"/>
      <c r="D4" s="72"/>
      <c r="E4" s="72"/>
      <c r="F4" s="72"/>
      <c r="G4" s="72"/>
    </row>
    <row r="5" spans="2:7">
      <c r="B5" s="73"/>
      <c r="C5" s="97" t="s">
        <v>45</v>
      </c>
      <c r="D5" s="97"/>
      <c r="E5" s="97"/>
      <c r="F5" s="96" t="s">
        <v>46</v>
      </c>
      <c r="G5" s="96" t="s">
        <v>79</v>
      </c>
    </row>
    <row r="6" spans="2:7" ht="30">
      <c r="B6" s="68"/>
      <c r="C6" s="74" t="s">
        <v>48</v>
      </c>
      <c r="D6" s="74" t="s">
        <v>49</v>
      </c>
      <c r="E6" s="74" t="s">
        <v>50</v>
      </c>
      <c r="F6" s="97"/>
      <c r="G6" s="97"/>
    </row>
    <row r="7" spans="2:7">
      <c r="B7" s="75" t="s">
        <v>74</v>
      </c>
      <c r="C7" s="76">
        <v>159</v>
      </c>
      <c r="D7" s="77">
        <v>0</v>
      </c>
      <c r="E7" s="76">
        <v>159</v>
      </c>
      <c r="F7" s="78">
        <v>1100000</v>
      </c>
      <c r="G7" s="93">
        <v>174.9</v>
      </c>
    </row>
    <row r="8" spans="2:7">
      <c r="B8" s="79" t="s">
        <v>52</v>
      </c>
      <c r="C8" s="80"/>
      <c r="D8" s="81"/>
      <c r="E8" s="80"/>
      <c r="F8" s="82" t="s">
        <v>53</v>
      </c>
      <c r="G8" s="94">
        <v>2.5</v>
      </c>
    </row>
    <row r="9" spans="2:7" ht="15.75" thickBot="1">
      <c r="B9" s="69" t="s">
        <v>18</v>
      </c>
      <c r="C9" s="83"/>
      <c r="D9" s="83"/>
      <c r="E9" s="83"/>
      <c r="F9" s="83"/>
      <c r="G9" s="95">
        <v>177.4</v>
      </c>
    </row>
    <row r="10" spans="2:7">
      <c r="B10" s="67" t="s">
        <v>75</v>
      </c>
      <c r="C10" s="84"/>
      <c r="D10" s="84"/>
      <c r="E10" s="84"/>
      <c r="F10" s="84"/>
      <c r="G10" s="85"/>
    </row>
  </sheetData>
  <mergeCells count="3">
    <mergeCell ref="C5:E5"/>
    <mergeCell ref="F5:F6"/>
    <mergeCell ref="G5:G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3" sqref="B3:D3"/>
    </sheetView>
  </sheetViews>
  <sheetFormatPr defaultRowHeight="15"/>
  <cols>
    <col min="2" max="2" width="48.85546875" customWidth="1"/>
    <col min="3" max="3" width="4.7109375" customWidth="1"/>
    <col min="4" max="4" width="14.28515625" customWidth="1"/>
  </cols>
  <sheetData>
    <row r="3" spans="2:4" ht="48.75" customHeight="1">
      <c r="B3" s="111" t="s">
        <v>77</v>
      </c>
      <c r="C3" s="111"/>
      <c r="D3" s="111"/>
    </row>
    <row r="4" spans="2:4" ht="16.5" thickBot="1">
      <c r="B4" s="108"/>
      <c r="C4" s="108"/>
      <c r="D4" s="108"/>
    </row>
    <row r="5" spans="2:4" ht="15.75">
      <c r="B5" s="109" t="s">
        <v>57</v>
      </c>
      <c r="C5" s="109"/>
      <c r="D5" s="62" t="s">
        <v>6</v>
      </c>
    </row>
    <row r="6" spans="2:4" ht="15.75">
      <c r="B6" s="110"/>
      <c r="C6" s="110"/>
      <c r="D6" s="5" t="s">
        <v>8</v>
      </c>
    </row>
    <row r="7" spans="2:4" ht="15.75">
      <c r="B7" s="17" t="s">
        <v>76</v>
      </c>
      <c r="C7" s="63"/>
      <c r="D7" s="64">
        <v>1.3565187017037563</v>
      </c>
    </row>
    <row r="8" spans="2:4" ht="15.75">
      <c r="B8" s="17" t="s">
        <v>59</v>
      </c>
      <c r="C8" s="17"/>
      <c r="D8" s="64">
        <v>2.6667032933387929</v>
      </c>
    </row>
    <row r="9" spans="2:4" ht="15.75">
      <c r="B9" s="17" t="s">
        <v>60</v>
      </c>
      <c r="C9" s="17"/>
      <c r="D9" s="64">
        <v>2.2794923474474285</v>
      </c>
    </row>
    <row r="10" spans="2:4" ht="15.75">
      <c r="B10" s="17" t="s">
        <v>61</v>
      </c>
      <c r="C10" s="17"/>
      <c r="D10" s="64">
        <v>0.10490576781031589</v>
      </c>
    </row>
    <row r="11" spans="2:4" ht="15.75">
      <c r="B11" s="29" t="s">
        <v>62</v>
      </c>
      <c r="C11" s="29"/>
      <c r="D11" s="64">
        <v>1.1876365165918392</v>
      </c>
    </row>
    <row r="12" spans="2:4" ht="16.5" thickBot="1">
      <c r="B12" s="65" t="s">
        <v>63</v>
      </c>
      <c r="C12" s="65"/>
      <c r="D12" s="40">
        <v>7.5952566268921329</v>
      </c>
    </row>
    <row r="13" spans="2:4" ht="15.75">
      <c r="B13" s="17" t="s">
        <v>78</v>
      </c>
      <c r="C13" s="17"/>
      <c r="D13" s="17"/>
    </row>
  </sheetData>
  <mergeCells count="3">
    <mergeCell ref="B4:D4"/>
    <mergeCell ref="B5:C6"/>
    <mergeCell ref="B3:D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H65"/>
  <sheetViews>
    <sheetView topLeftCell="A45" workbookViewId="0">
      <selection activeCell="B51" sqref="B51:D61"/>
    </sheetView>
  </sheetViews>
  <sheetFormatPr defaultRowHeight="15"/>
  <cols>
    <col min="2" max="2" width="37.140625" customWidth="1"/>
    <col min="3" max="3" width="11.5703125" customWidth="1"/>
    <col min="4" max="4" width="12.5703125" customWidth="1"/>
    <col min="5" max="5" width="13.140625" customWidth="1"/>
    <col min="6" max="6" width="14.85546875" customWidth="1"/>
    <col min="7" max="7" width="11.28515625" customWidth="1"/>
    <col min="8" max="8" width="11.42578125" customWidth="1"/>
  </cols>
  <sheetData>
    <row r="3" spans="2:6" ht="15.75">
      <c r="B3" s="1" t="s">
        <v>0</v>
      </c>
      <c r="C3" s="1"/>
      <c r="D3" s="1"/>
      <c r="E3" s="1"/>
      <c r="F3" s="2"/>
    </row>
    <row r="4" spans="2:6" ht="16.5" thickBot="1">
      <c r="B4" s="100" t="s">
        <v>1</v>
      </c>
      <c r="C4" s="100"/>
      <c r="D4" s="100"/>
      <c r="E4" s="100"/>
      <c r="F4" s="100"/>
    </row>
    <row r="5" spans="2:6" ht="15.75">
      <c r="B5" s="1" t="s">
        <v>2</v>
      </c>
      <c r="C5" s="101" t="s">
        <v>3</v>
      </c>
      <c r="D5" s="103" t="s">
        <v>4</v>
      </c>
      <c r="E5" s="105" t="s">
        <v>5</v>
      </c>
      <c r="F5" s="3" t="s">
        <v>6</v>
      </c>
    </row>
    <row r="6" spans="2:6" ht="15.75">
      <c r="B6" s="4" t="s">
        <v>7</v>
      </c>
      <c r="C6" s="102"/>
      <c r="D6" s="104"/>
      <c r="E6" s="106"/>
      <c r="F6" s="5" t="s">
        <v>8</v>
      </c>
    </row>
    <row r="7" spans="2:6" ht="15.75">
      <c r="B7" s="2" t="s">
        <v>9</v>
      </c>
      <c r="C7" s="2" t="s">
        <v>3</v>
      </c>
      <c r="D7" s="6">
        <v>0</v>
      </c>
      <c r="E7" s="7">
        <v>6213978.787878789</v>
      </c>
      <c r="F7" s="8">
        <v>0</v>
      </c>
    </row>
    <row r="8" spans="2:6" ht="15.75">
      <c r="B8" s="2" t="s">
        <v>10</v>
      </c>
      <c r="C8" s="2"/>
      <c r="D8" s="6"/>
      <c r="E8" s="7"/>
      <c r="F8" s="8"/>
    </row>
    <row r="9" spans="2:6" ht="15.75">
      <c r="B9" s="2" t="s">
        <v>11</v>
      </c>
      <c r="C9" s="2" t="s">
        <v>12</v>
      </c>
      <c r="D9" s="6">
        <v>8</v>
      </c>
      <c r="E9" s="7">
        <v>131515.15151515152</v>
      </c>
      <c r="F9" s="8">
        <v>1.0521212121212122</v>
      </c>
    </row>
    <row r="10" spans="2:6" ht="15.75">
      <c r="B10" s="2" t="s">
        <v>13</v>
      </c>
      <c r="C10" s="2" t="s">
        <v>14</v>
      </c>
      <c r="D10" s="6">
        <v>0</v>
      </c>
      <c r="E10" s="7">
        <v>1733766.2337662338</v>
      </c>
      <c r="F10" s="8">
        <v>0</v>
      </c>
    </row>
    <row r="11" spans="2:6" ht="15.75">
      <c r="B11" s="2" t="s">
        <v>15</v>
      </c>
      <c r="C11" s="2" t="s">
        <v>3</v>
      </c>
      <c r="D11" s="6">
        <v>0</v>
      </c>
      <c r="E11" s="7">
        <v>477575.75757575757</v>
      </c>
      <c r="F11" s="8">
        <v>0</v>
      </c>
    </row>
    <row r="12" spans="2:6" ht="15.75">
      <c r="B12" s="9" t="s">
        <v>16</v>
      </c>
      <c r="C12" s="9" t="s">
        <v>17</v>
      </c>
      <c r="D12" s="6">
        <v>6</v>
      </c>
      <c r="E12" s="7">
        <v>136969.69696969699</v>
      </c>
      <c r="F12" s="8">
        <v>0.82181818181818189</v>
      </c>
    </row>
    <row r="13" spans="2:6" ht="16.5" thickBot="1">
      <c r="B13" s="10" t="s">
        <v>18</v>
      </c>
      <c r="C13" s="11"/>
      <c r="D13" s="11"/>
      <c r="E13" s="11"/>
      <c r="F13" s="12">
        <v>1.873939393939394</v>
      </c>
    </row>
    <row r="14" spans="2:6" ht="15.75">
      <c r="B14" s="107" t="s">
        <v>19</v>
      </c>
      <c r="C14" s="107"/>
      <c r="D14" s="107"/>
      <c r="E14" s="107"/>
      <c r="F14" s="107"/>
    </row>
    <row r="18" spans="2:8" ht="15.75">
      <c r="B18" s="13" t="s">
        <v>0</v>
      </c>
      <c r="C18" s="14"/>
      <c r="D18" s="14"/>
      <c r="E18" s="14"/>
      <c r="F18" s="14"/>
      <c r="G18" s="14"/>
      <c r="H18" s="14"/>
    </row>
    <row r="19" spans="2:8" ht="16.5" thickBot="1">
      <c r="B19" s="15" t="s">
        <v>20</v>
      </c>
      <c r="C19" s="15"/>
      <c r="D19" s="15"/>
      <c r="E19" s="15"/>
      <c r="F19" s="16"/>
      <c r="G19" s="17"/>
      <c r="H19" s="14"/>
    </row>
    <row r="20" spans="2:8" ht="15.75">
      <c r="B20" s="98" t="s">
        <v>21</v>
      </c>
      <c r="C20" s="98" t="s">
        <v>22</v>
      </c>
      <c r="D20" s="98" t="s">
        <v>18</v>
      </c>
      <c r="E20" s="18">
        <v>2010</v>
      </c>
      <c r="F20" s="19">
        <v>2015</v>
      </c>
      <c r="G20" s="19">
        <v>2030</v>
      </c>
      <c r="H20" s="19">
        <v>2045</v>
      </c>
    </row>
    <row r="21" spans="2:8" ht="15.75">
      <c r="B21" s="99"/>
      <c r="C21" s="99"/>
      <c r="D21" s="99"/>
      <c r="E21" s="20"/>
      <c r="F21" s="5" t="s">
        <v>23</v>
      </c>
      <c r="G21" s="5" t="s">
        <v>24</v>
      </c>
      <c r="H21" s="5" t="s">
        <v>25</v>
      </c>
    </row>
    <row r="22" spans="2:8" ht="15.75">
      <c r="B22" s="13" t="s">
        <v>26</v>
      </c>
      <c r="C22" s="14"/>
      <c r="D22" s="21"/>
      <c r="E22" s="22"/>
      <c r="F22" s="22"/>
      <c r="G22" s="22"/>
      <c r="H22" s="22"/>
    </row>
    <row r="23" spans="2:8" ht="15.75">
      <c r="B23" s="17" t="s">
        <v>27</v>
      </c>
      <c r="C23" s="23" t="s">
        <v>17</v>
      </c>
      <c r="D23" s="24">
        <v>5</v>
      </c>
      <c r="E23" s="25"/>
      <c r="F23" s="25">
        <v>0</v>
      </c>
      <c r="G23" s="25">
        <v>1</v>
      </c>
      <c r="H23" s="25">
        <v>4</v>
      </c>
    </row>
    <row r="24" spans="2:8" ht="15.75">
      <c r="B24" s="14" t="s">
        <v>28</v>
      </c>
      <c r="C24" s="22" t="s">
        <v>17</v>
      </c>
      <c r="D24" s="24">
        <v>1</v>
      </c>
      <c r="E24" s="26"/>
      <c r="F24" s="26">
        <v>0</v>
      </c>
      <c r="G24" s="26">
        <v>1</v>
      </c>
      <c r="H24" s="26">
        <v>0</v>
      </c>
    </row>
    <row r="25" spans="2:8" ht="15.75">
      <c r="B25" s="27" t="s">
        <v>29</v>
      </c>
      <c r="C25" s="28"/>
      <c r="D25" s="5"/>
      <c r="E25" s="28"/>
      <c r="F25" s="28"/>
      <c r="G25" s="28"/>
      <c r="H25" s="28"/>
    </row>
    <row r="26" spans="2:8" ht="15.75">
      <c r="B26" s="29" t="s">
        <v>30</v>
      </c>
      <c r="C26" s="28" t="s">
        <v>31</v>
      </c>
      <c r="D26" s="30">
        <v>12</v>
      </c>
      <c r="E26" s="31"/>
      <c r="F26" s="32">
        <v>0</v>
      </c>
      <c r="G26" s="32">
        <v>8</v>
      </c>
      <c r="H26" s="32">
        <v>4</v>
      </c>
    </row>
    <row r="27" spans="2:8" ht="15.75">
      <c r="B27" s="13" t="s">
        <v>32</v>
      </c>
      <c r="C27" s="14"/>
      <c r="D27" s="21"/>
      <c r="E27" s="22"/>
      <c r="F27" s="22"/>
      <c r="G27" s="22"/>
      <c r="H27" s="22"/>
    </row>
    <row r="28" spans="2:8" ht="15.75">
      <c r="B28" s="14" t="s">
        <v>33</v>
      </c>
      <c r="C28" s="22" t="s">
        <v>34</v>
      </c>
      <c r="D28" s="21"/>
      <c r="E28" s="22"/>
      <c r="F28" s="33">
        <v>1700000</v>
      </c>
      <c r="G28" s="34">
        <v>1700000</v>
      </c>
      <c r="H28" s="34">
        <v>1700000</v>
      </c>
    </row>
    <row r="29" spans="2:8" ht="15.75">
      <c r="B29" s="14" t="s">
        <v>35</v>
      </c>
      <c r="C29" s="22" t="s">
        <v>34</v>
      </c>
      <c r="D29" s="21"/>
      <c r="E29" s="22"/>
      <c r="F29" s="33">
        <v>1400000</v>
      </c>
      <c r="G29" s="34">
        <v>1400000</v>
      </c>
      <c r="H29" s="34">
        <v>1400000</v>
      </c>
    </row>
    <row r="30" spans="2:8" ht="15.75">
      <c r="B30" s="29" t="s">
        <v>36</v>
      </c>
      <c r="C30" s="28" t="s">
        <v>37</v>
      </c>
      <c r="D30" s="28"/>
      <c r="E30" s="28"/>
      <c r="F30" s="32">
        <v>120000</v>
      </c>
      <c r="G30" s="32">
        <v>120000</v>
      </c>
      <c r="H30" s="32">
        <v>120000</v>
      </c>
    </row>
    <row r="31" spans="2:8" ht="15.75">
      <c r="B31" s="13" t="s">
        <v>38</v>
      </c>
      <c r="C31" s="14"/>
      <c r="D31" s="22"/>
      <c r="E31" s="22"/>
      <c r="F31" s="22"/>
      <c r="G31" s="22"/>
      <c r="H31" s="22"/>
    </row>
    <row r="32" spans="2:8" ht="15.75">
      <c r="B32" s="13" t="s">
        <v>39</v>
      </c>
      <c r="C32" s="21" t="s">
        <v>8</v>
      </c>
      <c r="D32" s="35">
        <v>9.9</v>
      </c>
      <c r="E32" s="36"/>
      <c r="F32" s="36">
        <v>0</v>
      </c>
      <c r="G32" s="36">
        <v>3.1</v>
      </c>
      <c r="H32" s="36">
        <v>6.8</v>
      </c>
    </row>
    <row r="33" spans="2:8" ht="15.75">
      <c r="B33" s="13" t="s">
        <v>40</v>
      </c>
      <c r="C33" s="21" t="s">
        <v>8</v>
      </c>
      <c r="D33" s="37">
        <v>1.44</v>
      </c>
      <c r="E33" s="36"/>
      <c r="F33" s="36">
        <v>0</v>
      </c>
      <c r="G33" s="36">
        <v>0.96</v>
      </c>
      <c r="H33" s="36">
        <v>0.48</v>
      </c>
    </row>
    <row r="34" spans="2:8" ht="16.5" thickBot="1">
      <c r="B34" s="38" t="s">
        <v>41</v>
      </c>
      <c r="C34" s="39" t="s">
        <v>8</v>
      </c>
      <c r="D34" s="40">
        <v>11.34</v>
      </c>
      <c r="E34" s="40"/>
      <c r="F34" s="40">
        <v>0</v>
      </c>
      <c r="G34" s="40">
        <v>4.0600000000000005</v>
      </c>
      <c r="H34" s="40">
        <v>7.2799999999999994</v>
      </c>
    </row>
    <row r="35" spans="2:8" ht="15.75">
      <c r="B35" s="41" t="s">
        <v>42</v>
      </c>
      <c r="C35" s="14"/>
      <c r="D35" s="14"/>
      <c r="E35" s="14"/>
      <c r="F35" s="14"/>
      <c r="G35" s="14"/>
      <c r="H35" s="14"/>
    </row>
    <row r="36" spans="2:8" ht="15.75">
      <c r="B36" s="42" t="s">
        <v>43</v>
      </c>
      <c r="C36" s="14"/>
      <c r="D36" s="14"/>
      <c r="E36" s="14"/>
      <c r="F36" s="14"/>
      <c r="G36" s="14"/>
      <c r="H36" s="14"/>
    </row>
    <row r="40" spans="2:8" ht="15.75">
      <c r="B40" s="1" t="s">
        <v>0</v>
      </c>
      <c r="C40" s="43"/>
      <c r="D40" s="43"/>
      <c r="E40" s="43"/>
      <c r="F40" s="43"/>
      <c r="G40" s="43"/>
    </row>
    <row r="41" spans="2:8" ht="16.5" thickBot="1">
      <c r="B41" s="44" t="s">
        <v>44</v>
      </c>
      <c r="C41" s="45"/>
      <c r="D41" s="45"/>
      <c r="E41" s="45"/>
      <c r="F41" s="45"/>
      <c r="G41" s="45"/>
    </row>
    <row r="42" spans="2:8" ht="15.75">
      <c r="B42" s="46"/>
      <c r="C42" s="102" t="s">
        <v>45</v>
      </c>
      <c r="D42" s="102"/>
      <c r="E42" s="102"/>
      <c r="F42" s="101" t="s">
        <v>46</v>
      </c>
      <c r="G42" s="101" t="s">
        <v>47</v>
      </c>
    </row>
    <row r="43" spans="2:8" ht="63">
      <c r="B43" s="9"/>
      <c r="C43" s="47" t="s">
        <v>48</v>
      </c>
      <c r="D43" s="47" t="s">
        <v>49</v>
      </c>
      <c r="E43" s="47" t="s">
        <v>50</v>
      </c>
      <c r="F43" s="102"/>
      <c r="G43" s="102"/>
    </row>
    <row r="44" spans="2:8" ht="15.75">
      <c r="B44" s="48" t="s">
        <v>51</v>
      </c>
      <c r="C44" s="49">
        <v>159</v>
      </c>
      <c r="D44" s="50">
        <v>0</v>
      </c>
      <c r="E44" s="49">
        <v>159</v>
      </c>
      <c r="F44" s="51">
        <v>1100000</v>
      </c>
      <c r="G44" s="52">
        <v>174.9</v>
      </c>
    </row>
    <row r="45" spans="2:8" ht="15.75">
      <c r="B45" s="53" t="s">
        <v>52</v>
      </c>
      <c r="C45" s="54"/>
      <c r="D45" s="55"/>
      <c r="E45" s="54"/>
      <c r="F45" s="56" t="s">
        <v>53</v>
      </c>
      <c r="G45" s="57">
        <v>2.5</v>
      </c>
    </row>
    <row r="46" spans="2:8" ht="16.5" thickBot="1">
      <c r="B46" s="10" t="s">
        <v>18</v>
      </c>
      <c r="C46" s="58"/>
      <c r="D46" s="58"/>
      <c r="E46" s="58"/>
      <c r="F46" s="58"/>
      <c r="G46" s="59">
        <v>177.4</v>
      </c>
    </row>
    <row r="47" spans="2:8" ht="15.75">
      <c r="B47" s="2" t="s">
        <v>54</v>
      </c>
      <c r="C47" s="60"/>
      <c r="D47" s="60"/>
      <c r="E47" s="60"/>
      <c r="F47" s="60"/>
      <c r="G47" s="61"/>
    </row>
    <row r="51" spans="2:4" ht="15.75">
      <c r="B51" s="13" t="s">
        <v>55</v>
      </c>
      <c r="C51" s="13"/>
      <c r="D51" s="13"/>
    </row>
    <row r="52" spans="2:4" ht="16.5" thickBot="1">
      <c r="B52" s="108" t="s">
        <v>56</v>
      </c>
      <c r="C52" s="108"/>
      <c r="D52" s="108"/>
    </row>
    <row r="53" spans="2:4" ht="15.75">
      <c r="B53" s="109" t="s">
        <v>57</v>
      </c>
      <c r="C53" s="109"/>
      <c r="D53" s="62" t="s">
        <v>6</v>
      </c>
    </row>
    <row r="54" spans="2:4" ht="15.75">
      <c r="B54" s="110"/>
      <c r="C54" s="110"/>
      <c r="D54" s="5" t="s">
        <v>8</v>
      </c>
    </row>
    <row r="55" spans="2:4" ht="15.75">
      <c r="B55" s="17" t="s">
        <v>58</v>
      </c>
      <c r="C55" s="63"/>
      <c r="D55" s="64">
        <v>1.3565187017037563</v>
      </c>
    </row>
    <row r="56" spans="2:4" ht="15.75">
      <c r="B56" s="17" t="s">
        <v>59</v>
      </c>
      <c r="C56" s="17"/>
      <c r="D56" s="64">
        <v>2.6667032933387929</v>
      </c>
    </row>
    <row r="57" spans="2:4" ht="15.75">
      <c r="B57" s="17" t="s">
        <v>60</v>
      </c>
      <c r="C57" s="17"/>
      <c r="D57" s="64">
        <v>2.2794923474474285</v>
      </c>
    </row>
    <row r="58" spans="2:4" ht="15.75">
      <c r="B58" s="17" t="s">
        <v>61</v>
      </c>
      <c r="C58" s="17"/>
      <c r="D58" s="64">
        <v>0.10490576781031589</v>
      </c>
    </row>
    <row r="59" spans="2:4" ht="15.75">
      <c r="B59" s="29" t="s">
        <v>62</v>
      </c>
      <c r="C59" s="29"/>
      <c r="D59" s="64">
        <v>1.1876365165918392</v>
      </c>
    </row>
    <row r="60" spans="2:4" ht="16.5" thickBot="1">
      <c r="B60" s="65" t="s">
        <v>63</v>
      </c>
      <c r="C60" s="65"/>
      <c r="D60" s="40">
        <v>7.5952566268921329</v>
      </c>
    </row>
    <row r="61" spans="2:4" ht="15.75">
      <c r="B61" s="17" t="s">
        <v>43</v>
      </c>
      <c r="C61" s="17"/>
      <c r="D61" s="17"/>
    </row>
    <row r="64" spans="2:4">
      <c r="D64" s="66">
        <f>+D60+G46+D34+F13</f>
        <v>198.20919602083154</v>
      </c>
    </row>
    <row r="65" spans="4:5">
      <c r="D65" s="66">
        <f>+'[1]Capex CHILE1'!D96</f>
        <v>198.20919602083157</v>
      </c>
      <c r="E65" s="66">
        <f>+D64-D65</f>
        <v>0</v>
      </c>
    </row>
  </sheetData>
  <mergeCells count="13">
    <mergeCell ref="C42:E42"/>
    <mergeCell ref="F42:F43"/>
    <mergeCell ref="G42:G43"/>
    <mergeCell ref="B52:D52"/>
    <mergeCell ref="B53:C54"/>
    <mergeCell ref="B20:B21"/>
    <mergeCell ref="C20:C21"/>
    <mergeCell ref="D20:D21"/>
    <mergeCell ref="B4:F4"/>
    <mergeCell ref="C5:C6"/>
    <mergeCell ref="D5:D6"/>
    <mergeCell ref="E5:E6"/>
    <mergeCell ref="B14:F1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TAB A.5.2.1</vt:lpstr>
      <vt:lpstr>TAB A.5.2.2</vt:lpstr>
      <vt:lpstr>TAB A.5.2.3</vt:lpstr>
      <vt:lpstr>TAB A.5.2.4</vt:lpstr>
      <vt:lpstr>TRECHO AUGUS ANTOF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2011-05-03T19:54:44Z</dcterms:created>
  <dcterms:modified xsi:type="dcterms:W3CDTF">2011-08-19T16:35:20Z</dcterms:modified>
</cp:coreProperties>
</file>