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6275" windowHeight="8220"/>
  </bookViews>
  <sheets>
    <sheet name="TAB 8.1" sheetId="15" r:id="rId1"/>
    <sheet name="TAB 8.2" sheetId="1" r:id="rId2"/>
    <sheet name="TAB 8.3" sheetId="2" r:id="rId3"/>
    <sheet name="TAB 8.4" sheetId="13" r:id="rId4"/>
    <sheet name="TAB 8.5" sheetId="16" r:id="rId5"/>
    <sheet name="Plan4" sheetId="3" r:id="rId6"/>
    <sheet name="Plan5" sheetId="4" r:id="rId7"/>
    <sheet name="Plan6" sheetId="5" r:id="rId8"/>
    <sheet name="Plan7" sheetId="6" r:id="rId9"/>
    <sheet name="Plan8" sheetId="7" r:id="rId10"/>
    <sheet name="Plan9" sheetId="8" r:id="rId11"/>
    <sheet name="Plan10" sheetId="9" r:id="rId12"/>
    <sheet name="Plan11" sheetId="10" r:id="rId13"/>
    <sheet name="Plan12" sheetId="11" r:id="rId14"/>
    <sheet name="Plan13" sheetId="12" r:id="rId15"/>
    <sheet name="Plan14" sheetId="14" r:id="rId16"/>
  </sheets>
  <calcPr calcId="125725"/>
</workbook>
</file>

<file path=xl/calcChain.xml><?xml version="1.0" encoding="utf-8"?>
<calcChain xmlns="http://schemas.openxmlformats.org/spreadsheetml/2006/main">
  <c r="D20" i="13"/>
  <c r="C8" s="1"/>
  <c r="D13" i="2"/>
  <c r="C8" s="1"/>
  <c r="D11" i="1"/>
  <c r="C9" s="1"/>
  <c r="C9" i="13"/>
  <c r="C10"/>
  <c r="C11"/>
  <c r="C12"/>
  <c r="C13"/>
  <c r="C14"/>
  <c r="C15"/>
  <c r="C16"/>
  <c r="C17"/>
  <c r="C18"/>
  <c r="C19"/>
  <c r="C20"/>
  <c r="C7"/>
  <c r="C10" i="2"/>
  <c r="C11"/>
  <c r="C12"/>
  <c r="C13"/>
  <c r="C7"/>
  <c r="C7" i="1"/>
  <c r="C9" i="2" l="1"/>
  <c r="C10" i="1"/>
  <c r="C8"/>
  <c r="C11"/>
</calcChain>
</file>

<file path=xl/sharedStrings.xml><?xml version="1.0" encoding="utf-8"?>
<sst xmlns="http://schemas.openxmlformats.org/spreadsheetml/2006/main" count="319" uniqueCount="119">
  <si>
    <t>Discriminação</t>
  </si>
  <si>
    <t>Brasil</t>
  </si>
  <si>
    <t>Argentina</t>
  </si>
  <si>
    <t>Paraguai</t>
  </si>
  <si>
    <t>Chile</t>
  </si>
  <si>
    <t>Corredor Bioceânico</t>
  </si>
  <si>
    <t>Fonte: Enefer Consultoria, Projetos Ltda</t>
  </si>
  <si>
    <t xml:space="preserve">US$ Milhões </t>
  </si>
  <si>
    <t>ALL</t>
  </si>
  <si>
    <t>Ferroeste</t>
  </si>
  <si>
    <t>Fepasa</t>
  </si>
  <si>
    <t>Ferronor</t>
  </si>
  <si>
    <t>FCAB</t>
  </si>
  <si>
    <t>Trechos</t>
  </si>
  <si>
    <t>Obras</t>
  </si>
  <si>
    <t>Paranaguá - Iguaçú</t>
  </si>
  <si>
    <t>Variante de Paranguá</t>
  </si>
  <si>
    <t>Desvio Ribas - Guarapuava</t>
  </si>
  <si>
    <t>Variante de Ipiranga</t>
  </si>
  <si>
    <t>São Francisco - Engenheiro Bley</t>
  </si>
  <si>
    <t>Variante de Contorno de São Francisco do Sul</t>
  </si>
  <si>
    <t>Variante de Contorno de Joinville</t>
  </si>
  <si>
    <t>Variante de Contorno de Jaraguá do Sul</t>
  </si>
  <si>
    <t>Cascavel - Froanteira Brasil/Paraguai</t>
  </si>
  <si>
    <t>Nova Ligação Cascavel - Fronteira Brasil/Paraguai</t>
  </si>
  <si>
    <t xml:space="preserve">Brasil </t>
  </si>
  <si>
    <t>Fronteria Brasil/Paraguai - Pirapó - Encarnación</t>
  </si>
  <si>
    <t>Nova Ligação Fronteira Brasil/Paraguai - Encarnación</t>
  </si>
  <si>
    <t>Pirapó - Fronteira Paraguai/Argentina</t>
  </si>
  <si>
    <t>Nova Ligação Pirapó - Fronteira Paraguai/Argentina</t>
  </si>
  <si>
    <t>Fepasa e Paraguai</t>
  </si>
  <si>
    <t>Fronteira Paraguai/Argentina - J V Gonzalez</t>
  </si>
  <si>
    <t>Nova Ligação Fronteira Brasil/Paraguai - Resistência</t>
  </si>
  <si>
    <t>SOE Belgrano Cargas e Argentina</t>
  </si>
  <si>
    <t>Sistema de Licenciamento de trens</t>
  </si>
  <si>
    <t>Iguaçú - Desvio Ribas</t>
  </si>
  <si>
    <t>Guarapuava - Cascavel</t>
  </si>
  <si>
    <t>J V Gonzalez - Salta</t>
  </si>
  <si>
    <t>Salta - Socompa</t>
  </si>
  <si>
    <t>Belgrano Cargas e Argentina</t>
  </si>
  <si>
    <t>Socompa - Augusta Victoria</t>
  </si>
  <si>
    <t>Augusta Victoria - Antofagasta</t>
  </si>
  <si>
    <t>FERRONOR, FCAB eChile</t>
  </si>
  <si>
    <t>Ampliação de Pátios de Cruzamento e  de Terminas Existentes</t>
  </si>
  <si>
    <t>Ampliação de Pátios de Cruzamento e de Terminas Existentes</t>
  </si>
  <si>
    <t>Locomotivas</t>
  </si>
  <si>
    <t>FERRONOR, FCAB e Chile</t>
  </si>
  <si>
    <t>Vagões</t>
  </si>
  <si>
    <t>Oficinas e Postos</t>
  </si>
  <si>
    <t>Ferroeste e Brasil</t>
  </si>
  <si>
    <t>ALL e Brasil</t>
  </si>
  <si>
    <t>Máquinas e Equipamentos</t>
  </si>
  <si>
    <t>Reposição</t>
  </si>
  <si>
    <t>Aquisição</t>
  </si>
  <si>
    <t>TABELA XXX // Investimentos em Construção de Linhas Novas e Variantes</t>
  </si>
  <si>
    <t>TABELA XXX // Investimentos em Sistema de Licenciamento de Trens</t>
  </si>
  <si>
    <t>TABELA XXX // Investimentos em Pátios e em Terminais Existentes e Novos</t>
  </si>
  <si>
    <t>TABELA XXX // Investimentos em Aquisição de Frota de Locomotivas de Tração dos Trens e de Manobras</t>
  </si>
  <si>
    <t>TABELA XXX // Investimentos em Aquisição de Frota de Vagões</t>
  </si>
  <si>
    <t>TABELA XXX // Investimentos em Instalações de Manutenção das Frotas</t>
  </si>
  <si>
    <t>TABELA XXX // Investimentos em Recuperação e ou Remodelação da Superestrutura da Via</t>
  </si>
  <si>
    <t>TABELA XXX // Investimentos em Máquinas e Equipamentos de Manutenção da Via</t>
  </si>
  <si>
    <t>TABELA XXX // Investimentos em Instalações Prediais e em Frotas de Apóio à Manutenção da Via</t>
  </si>
  <si>
    <t>TABELA XXX // Investimentos em Reposição de Frotas e de Materiais e Equipamentos da Via</t>
  </si>
  <si>
    <t>%</t>
  </si>
  <si>
    <t>US$ milhões</t>
  </si>
  <si>
    <t>Empresas Ferroviárias</t>
  </si>
  <si>
    <t>Custo Unitário</t>
  </si>
  <si>
    <t xml:space="preserve">Custo Unitário </t>
  </si>
  <si>
    <t>(US$)</t>
  </si>
  <si>
    <t>Superestrutura</t>
  </si>
  <si>
    <t>km</t>
  </si>
  <si>
    <t>OAEs (pontes, viadutos)</t>
  </si>
  <si>
    <t>m</t>
  </si>
  <si>
    <t>Túneis (estimativa)</t>
  </si>
  <si>
    <t>TABELA 8.1 // Custo Unitários Médios de Infra e Superestrutura Ferroviária</t>
  </si>
  <si>
    <r>
      <t>50.000 m</t>
    </r>
    <r>
      <rPr>
        <b/>
        <vertAlign val="superscript"/>
        <sz val="12"/>
        <color indexed="8"/>
        <rFont val="Arial"/>
        <family val="2"/>
      </rPr>
      <t>3</t>
    </r>
    <r>
      <rPr>
        <b/>
        <sz val="12"/>
        <color indexed="8"/>
        <rFont val="Arial"/>
        <family val="2"/>
      </rPr>
      <t>/km</t>
    </r>
  </si>
  <si>
    <r>
      <t>100.000 m</t>
    </r>
    <r>
      <rPr>
        <b/>
        <vertAlign val="superscript"/>
        <sz val="12"/>
        <color indexed="8"/>
        <rFont val="Arial"/>
        <family val="2"/>
      </rPr>
      <t>3</t>
    </r>
    <r>
      <rPr>
        <b/>
        <sz val="12"/>
        <color indexed="8"/>
        <rFont val="Arial"/>
        <family val="2"/>
      </rPr>
      <t>/km</t>
    </r>
  </si>
  <si>
    <r>
      <t>m</t>
    </r>
    <r>
      <rPr>
        <vertAlign val="superscript"/>
        <sz val="12"/>
        <color indexed="8"/>
        <rFont val="Arial"/>
        <family val="2"/>
      </rPr>
      <t>3</t>
    </r>
    <r>
      <rPr>
        <sz val="12"/>
        <color indexed="8"/>
        <rFont val="Arial"/>
        <family val="2"/>
      </rPr>
      <t>/km</t>
    </r>
  </si>
  <si>
    <t>Unidade</t>
  </si>
  <si>
    <t>TABELA 8.3 // Investimentos por Concessionária</t>
  </si>
  <si>
    <t>TABELA 8.4 // Investimentos por Trecho Operacional</t>
  </si>
  <si>
    <t>DISCRIMINAÇÃO</t>
  </si>
  <si>
    <t>Totais</t>
  </si>
  <si>
    <t>Trecho Desvio Ribas - Guarapuava</t>
  </si>
  <si>
    <t>Trechos da ALL</t>
  </si>
  <si>
    <t>Trecho Guarapuava - Cascavel</t>
  </si>
  <si>
    <t>Trechos da Ferroeste</t>
  </si>
  <si>
    <t xml:space="preserve">Trechos do Brasil </t>
  </si>
  <si>
    <t>Trecho Pirapó - Fronteira Paraguai/Argentina</t>
  </si>
  <si>
    <t>Trecho Salta - Socompa</t>
  </si>
  <si>
    <t>Trecho Socompa - Augusta Victoria</t>
  </si>
  <si>
    <t>Trecho Augusta Victoria - Antofagasta</t>
  </si>
  <si>
    <t>Trecho Paranaguá - Iguaçu</t>
  </si>
  <si>
    <t>Trecho Iguaçu - Desvio Ribas</t>
  </si>
  <si>
    <t>Trecho Cascavel - Fronteira Brasil/Paraguai</t>
  </si>
  <si>
    <t>Trecho Fronteira Brasil/Paraguai - Pirapó - Encarnación</t>
  </si>
  <si>
    <t>Trecho Fronteira Paraguai/Argentina - J. V. Gonzalez</t>
  </si>
  <si>
    <t>Trecho J. V. Gonzalez - Salta</t>
  </si>
  <si>
    <t>Terraplenagem e drenagem</t>
  </si>
  <si>
    <t>Fonte: Valec – Engenharia, Construções e Ferrovias S.A.</t>
  </si>
  <si>
    <t>TABELA 8.2 // Investimentos por Países</t>
  </si>
  <si>
    <t>Países</t>
  </si>
  <si>
    <t>Fonte: Enefer - Consultoria, Projetos Ltda.</t>
  </si>
  <si>
    <t>SOE - Belgrano Cargas</t>
  </si>
  <si>
    <t>Fonte: Enefer -Consultoria, Projetos Ltda.</t>
  </si>
  <si>
    <t>Paranaguá - Iguaçu</t>
  </si>
  <si>
    <t>Iguaçu - Desvio Ribas</t>
  </si>
  <si>
    <t>São Francisco do Sul - Engenheiro Bley</t>
  </si>
  <si>
    <t>Cascavel - Fronteira Brasil/Paraguai</t>
  </si>
  <si>
    <t>Fronteira Brasil/Paraguai - Pirapó - Encarnación</t>
  </si>
  <si>
    <t>Fronteira Paraguai/Argentina - J. V. Gonzalez</t>
  </si>
  <si>
    <t>J. V. Gonzalez - Salta</t>
  </si>
  <si>
    <t>TABELA 8.5 // Resumo e Cronograma dos Investimentos nos Trechos do Corredor Bioceânico</t>
  </si>
  <si>
    <t>Trecho São Francisco do Sul - Engenheiro Bley</t>
  </si>
  <si>
    <t>Trechos da Fepasa e do Paraguai</t>
  </si>
  <si>
    <t>Trechos da SOE - Belgrano Cargas e da Argentina</t>
  </si>
  <si>
    <t>Trechos do Corredor Bioceânico</t>
  </si>
  <si>
    <t>Trechos da Ferronor, Fcab e do Chile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</si>
</sst>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2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 Narrow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theme="6" tint="-0.249977111117893"/>
      <name val="Arial"/>
      <family val="2"/>
    </font>
    <font>
      <sz val="12"/>
      <color theme="6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/>
    <xf numFmtId="0" fontId="1" fillId="2" borderId="4" xfId="0" applyFont="1" applyFill="1" applyBorder="1" applyAlignment="1">
      <alignment horizontal="center" vertical="center"/>
    </xf>
    <xf numFmtId="0" fontId="2" fillId="2" borderId="5" xfId="0" applyFont="1" applyFill="1" applyBorder="1"/>
    <xf numFmtId="164" fontId="2" fillId="2" borderId="5" xfId="0" applyNumberFormat="1" applyFont="1" applyFill="1" applyBorder="1"/>
    <xf numFmtId="0" fontId="2" fillId="2" borderId="0" xfId="0" applyFont="1" applyFill="1" applyBorder="1"/>
    <xf numFmtId="164" fontId="2" fillId="2" borderId="0" xfId="0" applyNumberFormat="1" applyFont="1" applyFill="1" applyBorder="1"/>
    <xf numFmtId="0" fontId="2" fillId="2" borderId="4" xfId="0" applyFont="1" applyFill="1" applyBorder="1"/>
    <xf numFmtId="164" fontId="2" fillId="2" borderId="4" xfId="0" applyNumberFormat="1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1" fillId="2" borderId="0" xfId="0" applyFont="1" applyFill="1" applyBorder="1"/>
    <xf numFmtId="0" fontId="1" fillId="2" borderId="0" xfId="0" applyFont="1" applyFill="1" applyAlignment="1"/>
    <xf numFmtId="0" fontId="2" fillId="2" borderId="5" xfId="0" applyFont="1" applyFill="1" applyBorder="1" applyAlignment="1">
      <alignment horizontal="center" vertical="center"/>
    </xf>
    <xf numFmtId="0" fontId="2" fillId="0" borderId="0" xfId="0" applyFont="1"/>
    <xf numFmtId="164" fontId="1" fillId="2" borderId="0" xfId="0" applyNumberFormat="1" applyFont="1" applyFill="1" applyBorder="1"/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10" fontId="2" fillId="2" borderId="5" xfId="0" applyNumberFormat="1" applyFont="1" applyFill="1" applyBorder="1" applyAlignment="1">
      <alignment horizontal="center"/>
    </xf>
    <xf numFmtId="10" fontId="2" fillId="2" borderId="0" xfId="0" applyNumberFormat="1" applyFont="1" applyFill="1" applyBorder="1" applyAlignment="1">
      <alignment horizontal="center"/>
    </xf>
    <xf numFmtId="10" fontId="2" fillId="2" borderId="6" xfId="0" applyNumberFormat="1" applyFont="1" applyFill="1" applyBorder="1" applyAlignment="1">
      <alignment horizontal="center"/>
    </xf>
    <xf numFmtId="10" fontId="1" fillId="2" borderId="6" xfId="0" applyNumberFormat="1" applyFont="1" applyFill="1" applyBorder="1" applyAlignment="1">
      <alignment horizontal="center"/>
    </xf>
    <xf numFmtId="0" fontId="1" fillId="2" borderId="6" xfId="0" applyFont="1" applyFill="1" applyBorder="1"/>
    <xf numFmtId="164" fontId="1" fillId="2" borderId="6" xfId="0" applyNumberFormat="1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0" xfId="0" applyFont="1" applyFill="1"/>
    <xf numFmtId="0" fontId="5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4" fontId="2" fillId="2" borderId="0" xfId="0" applyNumberFormat="1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164" fontId="4" fillId="2" borderId="4" xfId="0" applyNumberFormat="1" applyFont="1" applyFill="1" applyBorder="1"/>
    <xf numFmtId="164" fontId="4" fillId="2" borderId="5" xfId="0" applyNumberFormat="1" applyFont="1" applyFill="1" applyBorder="1"/>
    <xf numFmtId="164" fontId="4" fillId="2" borderId="0" xfId="0" applyNumberFormat="1" applyFont="1" applyFill="1" applyBorder="1"/>
    <xf numFmtId="0" fontId="10" fillId="2" borderId="0" xfId="0" applyFont="1" applyFill="1"/>
    <xf numFmtId="0" fontId="11" fillId="2" borderId="0" xfId="0" applyFont="1" applyFill="1"/>
    <xf numFmtId="165" fontId="11" fillId="2" borderId="0" xfId="0" applyNumberFormat="1" applyFont="1" applyFill="1"/>
    <xf numFmtId="0" fontId="5" fillId="2" borderId="1" xfId="0" applyFont="1" applyFill="1" applyBorder="1"/>
    <xf numFmtId="0" fontId="1" fillId="2" borderId="4" xfId="0" applyFont="1" applyFill="1" applyBorder="1" applyAlignment="1">
      <alignment horizontal="center"/>
    </xf>
    <xf numFmtId="164" fontId="2" fillId="2" borderId="0" xfId="0" applyNumberFormat="1" applyFont="1" applyFill="1"/>
    <xf numFmtId="165" fontId="2" fillId="2" borderId="0" xfId="0" applyNumberFormat="1" applyFont="1" applyFill="1"/>
    <xf numFmtId="0" fontId="1" fillId="2" borderId="7" xfId="0" applyFont="1" applyFill="1" applyBorder="1"/>
    <xf numFmtId="164" fontId="1" fillId="2" borderId="7" xfId="0" applyNumberFormat="1" applyFont="1" applyFill="1" applyBorder="1"/>
    <xf numFmtId="165" fontId="1" fillId="2" borderId="7" xfId="0" applyNumberFormat="1" applyFont="1" applyFill="1" applyBorder="1"/>
    <xf numFmtId="165" fontId="2" fillId="2" borderId="4" xfId="0" applyNumberFormat="1" applyFont="1" applyFill="1" applyBorder="1"/>
    <xf numFmtId="0" fontId="1" fillId="2" borderId="4" xfId="0" applyFont="1" applyFill="1" applyBorder="1"/>
    <xf numFmtId="165" fontId="1" fillId="2" borderId="4" xfId="0" applyNumberFormat="1" applyFont="1" applyFill="1" applyBorder="1"/>
    <xf numFmtId="164" fontId="1" fillId="2" borderId="8" xfId="0" applyNumberFormat="1" applyFont="1" applyFill="1" applyBorder="1"/>
    <xf numFmtId="0" fontId="10" fillId="2" borderId="0" xfId="0" applyFont="1" applyFill="1" applyBorder="1"/>
    <xf numFmtId="0" fontId="10" fillId="2" borderId="0" xfId="0" applyFont="1" applyFill="1"/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0"/>
  <sheetViews>
    <sheetView tabSelected="1" workbookViewId="0">
      <selection activeCell="B2" sqref="B2"/>
    </sheetView>
  </sheetViews>
  <sheetFormatPr defaultRowHeight="15"/>
  <cols>
    <col min="2" max="2" width="30.42578125" customWidth="1"/>
    <col min="3" max="3" width="11.7109375" customWidth="1"/>
    <col min="4" max="4" width="20.85546875" customWidth="1"/>
    <col min="5" max="5" width="20" customWidth="1"/>
  </cols>
  <sheetData>
    <row r="1" spans="2:5" ht="15.75">
      <c r="B1" s="57" t="s">
        <v>75</v>
      </c>
      <c r="C1" s="57"/>
      <c r="D1" s="57"/>
      <c r="E1" s="57"/>
    </row>
    <row r="2" spans="2:5" ht="16.5" thickBot="1">
      <c r="B2" s="30"/>
      <c r="C2" s="31"/>
      <c r="D2" s="31"/>
      <c r="E2" s="31"/>
    </row>
    <row r="3" spans="2:5" ht="15.75">
      <c r="B3" s="58" t="s">
        <v>0</v>
      </c>
      <c r="C3" s="58" t="s">
        <v>79</v>
      </c>
      <c r="D3" s="28" t="s">
        <v>67</v>
      </c>
      <c r="E3" s="28" t="s">
        <v>68</v>
      </c>
    </row>
    <row r="4" spans="2:5" ht="27.75" customHeight="1">
      <c r="B4" s="59"/>
      <c r="C4" s="59"/>
      <c r="D4" s="32" t="s">
        <v>76</v>
      </c>
      <c r="E4" s="32" t="s">
        <v>77</v>
      </c>
    </row>
    <row r="5" spans="2:5" ht="15.75">
      <c r="B5" s="60"/>
      <c r="C5" s="60"/>
      <c r="D5" s="29" t="s">
        <v>69</v>
      </c>
      <c r="E5" s="29" t="s">
        <v>69</v>
      </c>
    </row>
    <row r="6" spans="2:5" ht="18">
      <c r="B6" s="33" t="s">
        <v>99</v>
      </c>
      <c r="C6" s="34" t="s">
        <v>78</v>
      </c>
      <c r="D6" s="35">
        <v>998269.39</v>
      </c>
      <c r="E6" s="35">
        <v>1639095.11</v>
      </c>
    </row>
    <row r="7" spans="2:5">
      <c r="B7" s="33" t="s">
        <v>70</v>
      </c>
      <c r="C7" s="34" t="s">
        <v>71</v>
      </c>
      <c r="D7" s="35">
        <v>874525.61</v>
      </c>
      <c r="E7" s="35">
        <v>874525.61</v>
      </c>
    </row>
    <row r="8" spans="2:5">
      <c r="B8" s="33" t="s">
        <v>72</v>
      </c>
      <c r="C8" s="34" t="s">
        <v>73</v>
      </c>
      <c r="D8" s="35">
        <v>20800</v>
      </c>
      <c r="E8" s="35">
        <v>20800</v>
      </c>
    </row>
    <row r="9" spans="2:5" ht="15.75" thickBot="1">
      <c r="B9" s="36" t="s">
        <v>74</v>
      </c>
      <c r="C9" s="37" t="s">
        <v>73</v>
      </c>
      <c r="D9" s="38">
        <v>40000</v>
      </c>
      <c r="E9" s="38">
        <v>40000</v>
      </c>
    </row>
    <row r="10" spans="2:5">
      <c r="B10" s="61" t="s">
        <v>100</v>
      </c>
      <c r="C10" s="61"/>
      <c r="D10" s="61"/>
      <c r="E10" s="61"/>
    </row>
  </sheetData>
  <mergeCells count="4">
    <mergeCell ref="B1:E1"/>
    <mergeCell ref="B3:B5"/>
    <mergeCell ref="C3:C5"/>
    <mergeCell ref="B10:E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3:D28"/>
  <sheetViews>
    <sheetView workbookViewId="0">
      <selection activeCell="B23" sqref="B23"/>
    </sheetView>
  </sheetViews>
  <sheetFormatPr defaultRowHeight="15"/>
  <cols>
    <col min="2" max="2" width="49.7109375" customWidth="1"/>
    <col min="3" max="3" width="34.28515625" customWidth="1"/>
    <col min="4" max="4" width="13.140625" customWidth="1"/>
  </cols>
  <sheetData>
    <row r="3" spans="2:4" ht="15.75">
      <c r="B3" s="13"/>
    </row>
    <row r="4" spans="2:4" ht="15.75">
      <c r="B4" s="13" t="s">
        <v>58</v>
      </c>
      <c r="C4" s="2"/>
      <c r="D4" s="2"/>
    </row>
    <row r="5" spans="2:4" ht="16.5" thickBot="1">
      <c r="B5" s="2"/>
      <c r="C5" s="2"/>
      <c r="D5" s="3"/>
    </row>
    <row r="6" spans="2:4" ht="15.75">
      <c r="B6" s="65" t="s">
        <v>0</v>
      </c>
      <c r="C6" s="65"/>
      <c r="D6" s="58" t="s">
        <v>7</v>
      </c>
    </row>
    <row r="7" spans="2:4" ht="15.75">
      <c r="B7" s="4" t="s">
        <v>13</v>
      </c>
      <c r="C7" s="4" t="s">
        <v>53</v>
      </c>
      <c r="D7" s="60"/>
    </row>
    <row r="8" spans="2:4" ht="15.75">
      <c r="B8" s="5" t="s">
        <v>15</v>
      </c>
      <c r="C8" s="68" t="s">
        <v>47</v>
      </c>
      <c r="D8" s="6">
        <v>54.12</v>
      </c>
    </row>
    <row r="9" spans="2:4" ht="15.75">
      <c r="B9" s="7" t="s">
        <v>35</v>
      </c>
      <c r="C9" s="67"/>
      <c r="D9" s="8">
        <v>66</v>
      </c>
    </row>
    <row r="10" spans="2:4" ht="15.75">
      <c r="B10" s="7" t="s">
        <v>17</v>
      </c>
      <c r="C10" s="67"/>
      <c r="D10" s="8">
        <v>69.240000000000009</v>
      </c>
    </row>
    <row r="11" spans="2:4" ht="15.75">
      <c r="B11" s="7" t="s">
        <v>19</v>
      </c>
      <c r="C11" s="67"/>
      <c r="D11" s="8">
        <v>34.92</v>
      </c>
    </row>
    <row r="12" spans="2:4" ht="15.75">
      <c r="B12" s="13" t="s">
        <v>8</v>
      </c>
      <c r="C12" s="13"/>
      <c r="D12" s="17">
        <v>224.28000000000003</v>
      </c>
    </row>
    <row r="13" spans="2:4" ht="15.75">
      <c r="B13" s="7" t="s">
        <v>36</v>
      </c>
      <c r="C13" s="67" t="s">
        <v>47</v>
      </c>
      <c r="D13" s="8">
        <v>59.88</v>
      </c>
    </row>
    <row r="14" spans="2:4" ht="15.75">
      <c r="B14" s="7" t="s">
        <v>23</v>
      </c>
      <c r="C14" s="67"/>
      <c r="D14" s="8">
        <v>39.72</v>
      </c>
    </row>
    <row r="15" spans="2:4" ht="15.75">
      <c r="B15" s="13" t="s">
        <v>9</v>
      </c>
      <c r="C15" s="13"/>
      <c r="D15" s="17">
        <v>99.6</v>
      </c>
    </row>
    <row r="16" spans="2:4" ht="15.75">
      <c r="B16" s="13" t="s">
        <v>25</v>
      </c>
      <c r="C16" s="13"/>
      <c r="D16" s="17">
        <v>323.88</v>
      </c>
    </row>
    <row r="17" spans="2:4" ht="15.75">
      <c r="B17" s="7" t="s">
        <v>26</v>
      </c>
      <c r="C17" s="67" t="s">
        <v>47</v>
      </c>
      <c r="D17" s="8">
        <v>67.319999999999993</v>
      </c>
    </row>
    <row r="18" spans="2:4" ht="15.75">
      <c r="B18" s="7" t="s">
        <v>28</v>
      </c>
      <c r="C18" s="67"/>
      <c r="D18" s="8">
        <v>32.76</v>
      </c>
    </row>
    <row r="19" spans="2:4" ht="15.75">
      <c r="B19" s="13" t="s">
        <v>30</v>
      </c>
      <c r="C19" s="13"/>
      <c r="D19" s="17">
        <v>100.07999999999998</v>
      </c>
    </row>
    <row r="20" spans="2:4" ht="15.75">
      <c r="B20" s="7" t="s">
        <v>31</v>
      </c>
      <c r="C20" s="67" t="s">
        <v>47</v>
      </c>
      <c r="D20" s="8">
        <v>84.36</v>
      </c>
    </row>
    <row r="21" spans="2:4" ht="15.75">
      <c r="B21" s="7" t="s">
        <v>37</v>
      </c>
      <c r="C21" s="67"/>
      <c r="D21" s="8">
        <v>34.799999999999997</v>
      </c>
    </row>
    <row r="22" spans="2:4" ht="15.75">
      <c r="B22" s="7" t="s">
        <v>38</v>
      </c>
      <c r="C22" s="67"/>
      <c r="D22" s="8">
        <v>13.8</v>
      </c>
    </row>
    <row r="23" spans="2:4" ht="15.75">
      <c r="B23" s="13" t="s">
        <v>39</v>
      </c>
      <c r="C23" s="13"/>
      <c r="D23" s="17">
        <v>132.96</v>
      </c>
    </row>
    <row r="24" spans="2:4" ht="15.75">
      <c r="B24" s="7" t="s">
        <v>40</v>
      </c>
      <c r="C24" s="67" t="s">
        <v>47</v>
      </c>
      <c r="D24" s="8">
        <v>5.64</v>
      </c>
    </row>
    <row r="25" spans="2:4" ht="15.75">
      <c r="B25" s="7" t="s">
        <v>41</v>
      </c>
      <c r="C25" s="67"/>
      <c r="D25" s="8">
        <v>1.44</v>
      </c>
    </row>
    <row r="26" spans="2:4" ht="15.75">
      <c r="B26" s="13" t="s">
        <v>46</v>
      </c>
      <c r="C26" s="13"/>
      <c r="D26" s="17">
        <v>7.08</v>
      </c>
    </row>
    <row r="27" spans="2:4" ht="16.5" thickBot="1">
      <c r="B27" s="11" t="s">
        <v>5</v>
      </c>
      <c r="C27" s="11"/>
      <c r="D27" s="12">
        <v>564</v>
      </c>
    </row>
    <row r="28" spans="2:4" ht="15.75">
      <c r="B28" s="7" t="s">
        <v>6</v>
      </c>
      <c r="C28" s="2"/>
      <c r="D28" s="2"/>
    </row>
  </sheetData>
  <mergeCells count="7">
    <mergeCell ref="C24:C25"/>
    <mergeCell ref="B6:C6"/>
    <mergeCell ref="D6:D7"/>
    <mergeCell ref="C8:C11"/>
    <mergeCell ref="C13:C14"/>
    <mergeCell ref="C17:C18"/>
    <mergeCell ref="C20:C2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>
  <dimension ref="B3:D14"/>
  <sheetViews>
    <sheetView workbookViewId="0">
      <selection activeCell="B3" sqref="B3"/>
    </sheetView>
  </sheetViews>
  <sheetFormatPr defaultRowHeight="15"/>
  <cols>
    <col min="2" max="2" width="50" customWidth="1"/>
    <col min="3" max="3" width="36.85546875" customWidth="1"/>
    <col min="4" max="4" width="13.140625" customWidth="1"/>
  </cols>
  <sheetData>
    <row r="3" spans="2:4" ht="15.75">
      <c r="B3" s="13"/>
    </row>
    <row r="4" spans="2:4" ht="15.75">
      <c r="B4" s="14" t="s">
        <v>59</v>
      </c>
      <c r="C4" s="2"/>
      <c r="D4" s="2"/>
    </row>
    <row r="5" spans="2:4" ht="16.5" thickBot="1">
      <c r="B5" s="2"/>
      <c r="C5" s="2"/>
      <c r="D5" s="3"/>
    </row>
    <row r="6" spans="2:4" ht="15.75">
      <c r="B6" s="71" t="s">
        <v>0</v>
      </c>
      <c r="C6" s="71"/>
      <c r="D6" s="58" t="s">
        <v>7</v>
      </c>
    </row>
    <row r="7" spans="2:4" ht="15.75">
      <c r="B7" s="4" t="s">
        <v>13</v>
      </c>
      <c r="C7" s="4" t="s">
        <v>14</v>
      </c>
      <c r="D7" s="60"/>
    </row>
    <row r="8" spans="2:4" ht="15.75">
      <c r="B8" s="7" t="s">
        <v>36</v>
      </c>
      <c r="C8" s="20" t="s">
        <v>48</v>
      </c>
      <c r="D8" s="8">
        <v>37.839999999999996</v>
      </c>
    </row>
    <row r="9" spans="2:4" ht="15.75">
      <c r="B9" s="13" t="s">
        <v>49</v>
      </c>
      <c r="C9" s="13"/>
      <c r="D9" s="17">
        <v>37.839999999999996</v>
      </c>
    </row>
    <row r="10" spans="2:4" ht="15.75">
      <c r="B10" s="7" t="s">
        <v>26</v>
      </c>
      <c r="C10" s="20" t="s">
        <v>48</v>
      </c>
      <c r="D10" s="8">
        <v>45.540000000000006</v>
      </c>
    </row>
    <row r="11" spans="2:4" ht="15.75">
      <c r="B11" s="13" t="s">
        <v>30</v>
      </c>
      <c r="C11" s="13"/>
      <c r="D11" s="17">
        <v>45.540000000000006</v>
      </c>
    </row>
    <row r="12" spans="2:4" ht="16.5" thickBot="1">
      <c r="B12" s="11" t="s">
        <v>5</v>
      </c>
      <c r="C12" s="11"/>
      <c r="D12" s="12">
        <v>83.38</v>
      </c>
    </row>
    <row r="13" spans="2:4" ht="15.75">
      <c r="B13" s="7" t="s">
        <v>6</v>
      </c>
      <c r="C13" s="16"/>
      <c r="D13" s="16"/>
    </row>
    <row r="14" spans="2:4" ht="15.75">
      <c r="B14" s="16"/>
      <c r="C14" s="16"/>
      <c r="D14" s="16"/>
    </row>
  </sheetData>
  <mergeCells count="2">
    <mergeCell ref="B6:C6"/>
    <mergeCell ref="D6:D7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>
  <dimension ref="B3:D18"/>
  <sheetViews>
    <sheetView workbookViewId="0">
      <selection activeCell="C24" sqref="C24"/>
    </sheetView>
  </sheetViews>
  <sheetFormatPr defaultRowHeight="15"/>
  <cols>
    <col min="2" max="2" width="45.5703125" customWidth="1"/>
    <col min="3" max="3" width="32.28515625" customWidth="1"/>
    <col min="4" max="4" width="11.85546875" customWidth="1"/>
  </cols>
  <sheetData>
    <row r="3" spans="2:4" ht="15.75">
      <c r="B3" s="13"/>
    </row>
    <row r="4" spans="2:4" ht="15.75">
      <c r="B4" s="14" t="s">
        <v>60</v>
      </c>
      <c r="C4" s="2"/>
      <c r="D4" s="2"/>
    </row>
    <row r="5" spans="2:4" ht="16.5" thickBot="1">
      <c r="B5" s="2"/>
      <c r="C5" s="2"/>
      <c r="D5" s="3"/>
    </row>
    <row r="6" spans="2:4" ht="15.75">
      <c r="B6" s="71" t="s">
        <v>0</v>
      </c>
      <c r="C6" s="71"/>
      <c r="D6" s="58" t="s">
        <v>7</v>
      </c>
    </row>
    <row r="7" spans="2:4" ht="15.75">
      <c r="B7" s="4" t="s">
        <v>13</v>
      </c>
      <c r="C7" s="4" t="s">
        <v>14</v>
      </c>
      <c r="D7" s="60"/>
    </row>
    <row r="8" spans="2:4" ht="15.75">
      <c r="B8" s="7" t="s">
        <v>19</v>
      </c>
      <c r="C8" s="20" t="s">
        <v>48</v>
      </c>
      <c r="D8" s="8">
        <v>95.777348774147555</v>
      </c>
    </row>
    <row r="9" spans="2:4" ht="15.75">
      <c r="B9" s="13" t="s">
        <v>50</v>
      </c>
      <c r="C9" s="13"/>
      <c r="D9" s="17">
        <v>95.777348774147555</v>
      </c>
    </row>
    <row r="10" spans="2:4" ht="15.75">
      <c r="B10" s="7" t="s">
        <v>31</v>
      </c>
      <c r="C10" s="67" t="s">
        <v>48</v>
      </c>
      <c r="D10" s="8">
        <v>567.49</v>
      </c>
    </row>
    <row r="11" spans="2:4" ht="15.75">
      <c r="B11" s="7" t="s">
        <v>37</v>
      </c>
      <c r="C11" s="67"/>
      <c r="D11" s="8">
        <v>270.49</v>
      </c>
    </row>
    <row r="12" spans="2:4" ht="15.75">
      <c r="B12" s="7" t="s">
        <v>38</v>
      </c>
      <c r="C12" s="67"/>
      <c r="D12" s="8">
        <v>628.1</v>
      </c>
    </row>
    <row r="13" spans="2:4" ht="15.75">
      <c r="B13" s="13" t="s">
        <v>39</v>
      </c>
      <c r="C13" s="13"/>
      <c r="D13" s="17">
        <v>1466.08</v>
      </c>
    </row>
    <row r="14" spans="2:4" ht="15.75">
      <c r="B14" s="7" t="s">
        <v>40</v>
      </c>
      <c r="C14" s="67" t="s">
        <v>48</v>
      </c>
      <c r="D14" s="8">
        <v>199.1</v>
      </c>
    </row>
    <row r="15" spans="2:4" ht="15.75">
      <c r="B15" s="7" t="s">
        <v>41</v>
      </c>
      <c r="C15" s="67"/>
      <c r="D15" s="8">
        <v>177.4</v>
      </c>
    </row>
    <row r="16" spans="2:4" ht="15.75">
      <c r="B16" s="13" t="s">
        <v>46</v>
      </c>
      <c r="C16" s="13"/>
      <c r="D16" s="17">
        <v>376.5</v>
      </c>
    </row>
    <row r="17" spans="2:4" ht="16.5" thickBot="1">
      <c r="B17" s="11" t="s">
        <v>5</v>
      </c>
      <c r="C17" s="11"/>
      <c r="D17" s="12">
        <v>1938.3573487741476</v>
      </c>
    </row>
    <row r="18" spans="2:4" ht="15.75">
      <c r="B18" s="7" t="s">
        <v>6</v>
      </c>
      <c r="C18" s="2"/>
      <c r="D18" s="2"/>
    </row>
  </sheetData>
  <mergeCells count="4">
    <mergeCell ref="B6:C6"/>
    <mergeCell ref="D6:D7"/>
    <mergeCell ref="C10:C12"/>
    <mergeCell ref="C14:C15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>
  <dimension ref="B3:D13"/>
  <sheetViews>
    <sheetView workbookViewId="0">
      <selection activeCell="B3" sqref="B3"/>
    </sheetView>
  </sheetViews>
  <sheetFormatPr defaultRowHeight="15"/>
  <cols>
    <col min="2" max="2" width="50" customWidth="1"/>
    <col min="3" max="3" width="35.7109375" customWidth="1"/>
    <col min="4" max="4" width="13.140625" customWidth="1"/>
  </cols>
  <sheetData>
    <row r="3" spans="2:4" ht="15.75">
      <c r="B3" s="13"/>
    </row>
    <row r="4" spans="2:4" ht="15.75">
      <c r="B4" s="14" t="s">
        <v>61</v>
      </c>
      <c r="C4" s="2"/>
      <c r="D4" s="2"/>
    </row>
    <row r="5" spans="2:4" ht="16.5" thickBot="1">
      <c r="B5" s="2"/>
      <c r="C5" s="2"/>
      <c r="D5" s="3"/>
    </row>
    <row r="6" spans="2:4" ht="15.75">
      <c r="B6" s="65" t="s">
        <v>0</v>
      </c>
      <c r="C6" s="65"/>
      <c r="D6" s="58" t="s">
        <v>7</v>
      </c>
    </row>
    <row r="7" spans="2:4" ht="15.75">
      <c r="B7" s="4" t="s">
        <v>13</v>
      </c>
      <c r="C7" s="4" t="s">
        <v>14</v>
      </c>
      <c r="D7" s="60"/>
    </row>
    <row r="8" spans="2:4" ht="15.75">
      <c r="B8" s="5" t="s">
        <v>36</v>
      </c>
      <c r="C8" s="15" t="s">
        <v>51</v>
      </c>
      <c r="D8" s="6">
        <v>21.77</v>
      </c>
    </row>
    <row r="9" spans="2:4" ht="15.75">
      <c r="B9" s="13" t="s">
        <v>49</v>
      </c>
      <c r="C9" s="13"/>
      <c r="D9" s="17">
        <v>21.77</v>
      </c>
    </row>
    <row r="10" spans="2:4" ht="15.75">
      <c r="B10" s="7" t="s">
        <v>26</v>
      </c>
      <c r="C10" s="20" t="s">
        <v>51</v>
      </c>
      <c r="D10" s="8">
        <v>21.77</v>
      </c>
    </row>
    <row r="11" spans="2:4" ht="15.75">
      <c r="B11" s="13" t="s">
        <v>30</v>
      </c>
      <c r="C11" s="13"/>
      <c r="D11" s="17">
        <v>21.77</v>
      </c>
    </row>
    <row r="12" spans="2:4" ht="16.5" thickBot="1">
      <c r="B12" s="11" t="s">
        <v>5</v>
      </c>
      <c r="C12" s="11"/>
      <c r="D12" s="12">
        <v>43.54</v>
      </c>
    </row>
    <row r="13" spans="2:4" ht="15.75">
      <c r="B13" s="7" t="s">
        <v>6</v>
      </c>
      <c r="C13" s="2"/>
      <c r="D13" s="2"/>
    </row>
  </sheetData>
  <mergeCells count="2">
    <mergeCell ref="B6:C6"/>
    <mergeCell ref="D6:D7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>
  <dimension ref="B3:D13"/>
  <sheetViews>
    <sheetView workbookViewId="0">
      <selection activeCell="B3" sqref="B3"/>
    </sheetView>
  </sheetViews>
  <sheetFormatPr defaultRowHeight="15"/>
  <cols>
    <col min="2" max="2" width="49.7109375" customWidth="1"/>
    <col min="3" max="3" width="35.28515625" customWidth="1"/>
    <col min="4" max="4" width="12" customWidth="1"/>
  </cols>
  <sheetData>
    <row r="3" spans="2:4" ht="15.75">
      <c r="B3" s="13"/>
    </row>
    <row r="4" spans="2:4" ht="15.75">
      <c r="B4" s="1" t="s">
        <v>62</v>
      </c>
      <c r="C4" s="2"/>
      <c r="D4" s="2"/>
    </row>
    <row r="5" spans="2:4" ht="16.5" thickBot="1">
      <c r="B5" s="2"/>
      <c r="C5" s="2"/>
      <c r="D5" s="3"/>
    </row>
    <row r="6" spans="2:4" ht="15.75">
      <c r="B6" s="65" t="s">
        <v>0</v>
      </c>
      <c r="C6" s="65"/>
      <c r="D6" s="58" t="s">
        <v>7</v>
      </c>
    </row>
    <row r="7" spans="2:4" ht="15.75">
      <c r="B7" s="4" t="s">
        <v>13</v>
      </c>
      <c r="C7" s="4" t="s">
        <v>53</v>
      </c>
      <c r="D7" s="60"/>
    </row>
    <row r="8" spans="2:4" ht="15.75">
      <c r="B8" s="5" t="s">
        <v>36</v>
      </c>
      <c r="C8" s="15" t="s">
        <v>51</v>
      </c>
      <c r="D8" s="6">
        <v>23.484400000000001</v>
      </c>
    </row>
    <row r="9" spans="2:4" ht="15.75">
      <c r="B9" s="13" t="s">
        <v>49</v>
      </c>
      <c r="C9" s="13"/>
      <c r="D9" s="17">
        <v>23.484400000000001</v>
      </c>
    </row>
    <row r="10" spans="2:4" ht="15.75">
      <c r="B10" s="7" t="s">
        <v>26</v>
      </c>
      <c r="C10" s="20" t="s">
        <v>51</v>
      </c>
      <c r="D10" s="8">
        <v>24.204999999999998</v>
      </c>
    </row>
    <row r="11" spans="2:4" ht="15.75">
      <c r="B11" s="13" t="s">
        <v>30</v>
      </c>
      <c r="C11" s="13"/>
      <c r="D11" s="17">
        <v>24.204999999999998</v>
      </c>
    </row>
    <row r="12" spans="2:4" ht="16.5" thickBot="1">
      <c r="B12" s="11" t="s">
        <v>5</v>
      </c>
      <c r="C12" s="11"/>
      <c r="D12" s="12">
        <v>47.689399999999999</v>
      </c>
    </row>
    <row r="13" spans="2:4" ht="15.75">
      <c r="B13" s="7" t="s">
        <v>6</v>
      </c>
      <c r="C13" s="2"/>
      <c r="D13" s="2"/>
    </row>
  </sheetData>
  <mergeCells count="2">
    <mergeCell ref="B6:C6"/>
    <mergeCell ref="D6:D7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>
  <dimension ref="B3:D28"/>
  <sheetViews>
    <sheetView workbookViewId="0">
      <selection activeCell="F16" sqref="F16"/>
    </sheetView>
  </sheetViews>
  <sheetFormatPr defaultRowHeight="15"/>
  <cols>
    <col min="2" max="2" width="50.85546875" customWidth="1"/>
    <col min="3" max="3" width="23.85546875" customWidth="1"/>
    <col min="4" max="4" width="12" customWidth="1"/>
  </cols>
  <sheetData>
    <row r="3" spans="2:4" ht="15.75">
      <c r="B3" s="13"/>
    </row>
    <row r="4" spans="2:4" ht="15.75">
      <c r="B4" s="13" t="s">
        <v>63</v>
      </c>
      <c r="C4" s="2"/>
      <c r="D4" s="2"/>
    </row>
    <row r="5" spans="2:4" ht="16.5" thickBot="1">
      <c r="B5" s="2"/>
      <c r="C5" s="2"/>
      <c r="D5" s="3"/>
    </row>
    <row r="6" spans="2:4" ht="15.75">
      <c r="B6" s="65" t="s">
        <v>0</v>
      </c>
      <c r="C6" s="65"/>
      <c r="D6" s="58" t="s">
        <v>7</v>
      </c>
    </row>
    <row r="7" spans="2:4" ht="15.75">
      <c r="B7" s="4" t="s">
        <v>13</v>
      </c>
      <c r="C7" s="4" t="s">
        <v>14</v>
      </c>
      <c r="D7" s="60"/>
    </row>
    <row r="8" spans="2:4" ht="15.75">
      <c r="B8" s="5" t="s">
        <v>15</v>
      </c>
      <c r="C8" s="68" t="s">
        <v>52</v>
      </c>
      <c r="D8" s="6">
        <v>239.33677123620095</v>
      </c>
    </row>
    <row r="9" spans="2:4" ht="15.75">
      <c r="B9" s="7" t="s">
        <v>35</v>
      </c>
      <c r="C9" s="67"/>
      <c r="D9" s="8">
        <v>121.16211431951344</v>
      </c>
    </row>
    <row r="10" spans="2:4" ht="15.75">
      <c r="B10" s="7" t="s">
        <v>17</v>
      </c>
      <c r="C10" s="67"/>
      <c r="D10" s="8">
        <v>105.45573250542657</v>
      </c>
    </row>
    <row r="11" spans="2:4" ht="15.75">
      <c r="B11" s="7" t="s">
        <v>19</v>
      </c>
      <c r="C11" s="67"/>
      <c r="D11" s="8">
        <v>56.15345719755598</v>
      </c>
    </row>
    <row r="12" spans="2:4" ht="15.75">
      <c r="B12" s="13" t="s">
        <v>8</v>
      </c>
      <c r="C12" s="13"/>
      <c r="D12" s="17">
        <v>522.10807525869689</v>
      </c>
    </row>
    <row r="13" spans="2:4" ht="15.75">
      <c r="B13" s="7" t="s">
        <v>36</v>
      </c>
      <c r="C13" s="67" t="s">
        <v>52</v>
      </c>
      <c r="D13" s="8">
        <v>103.2077482461458</v>
      </c>
    </row>
    <row r="14" spans="2:4" ht="15.75">
      <c r="B14" s="7" t="s">
        <v>23</v>
      </c>
      <c r="C14" s="67"/>
      <c r="D14" s="8">
        <v>8.7007189951567874</v>
      </c>
    </row>
    <row r="15" spans="2:4" ht="15.75">
      <c r="B15" s="13" t="s">
        <v>9</v>
      </c>
      <c r="C15" s="13"/>
      <c r="D15" s="17">
        <v>111.90846724130259</v>
      </c>
    </row>
    <row r="16" spans="2:4" ht="15.75">
      <c r="B16" s="13" t="s">
        <v>25</v>
      </c>
      <c r="C16" s="13"/>
      <c r="D16" s="17">
        <v>634.01654249999945</v>
      </c>
    </row>
    <row r="17" spans="2:4" ht="15.75">
      <c r="B17" s="7" t="s">
        <v>26</v>
      </c>
      <c r="C17" s="67" t="s">
        <v>52</v>
      </c>
      <c r="D17" s="8">
        <v>14.463291616051276</v>
      </c>
    </row>
    <row r="18" spans="2:4" ht="15.75">
      <c r="B18" s="7" t="s">
        <v>28</v>
      </c>
      <c r="C18" s="67"/>
      <c r="D18" s="8">
        <v>26.291926303380848</v>
      </c>
    </row>
    <row r="19" spans="2:4" ht="15.75">
      <c r="B19" s="13" t="s">
        <v>30</v>
      </c>
      <c r="C19" s="13"/>
      <c r="D19" s="17">
        <v>40.755217919432127</v>
      </c>
    </row>
    <row r="20" spans="2:4" ht="15.75">
      <c r="B20" s="7" t="s">
        <v>31</v>
      </c>
      <c r="C20" s="67" t="s">
        <v>52</v>
      </c>
      <c r="D20" s="8">
        <v>58.241937801828925</v>
      </c>
    </row>
    <row r="21" spans="2:4" ht="15.75">
      <c r="B21" s="7" t="s">
        <v>37</v>
      </c>
      <c r="C21" s="67"/>
      <c r="D21" s="8">
        <v>15.100617919207503</v>
      </c>
    </row>
    <row r="22" spans="2:4" ht="15.75">
      <c r="B22" s="7" t="s">
        <v>38</v>
      </c>
      <c r="C22" s="67"/>
      <c r="D22" s="8">
        <v>23.699512573964132</v>
      </c>
    </row>
    <row r="23" spans="2:4" ht="15.75">
      <c r="B23" s="13" t="s">
        <v>39</v>
      </c>
      <c r="C23" s="13"/>
      <c r="D23" s="17">
        <v>97.042068295000561</v>
      </c>
    </row>
    <row r="24" spans="2:4" ht="15.75">
      <c r="B24" s="7" t="s">
        <v>40</v>
      </c>
      <c r="C24" s="67" t="s">
        <v>52</v>
      </c>
      <c r="D24" s="8">
        <v>16.33106908054906</v>
      </c>
    </row>
    <row r="25" spans="2:4" ht="15.75">
      <c r="B25" s="7" t="s">
        <v>41</v>
      </c>
      <c r="C25" s="67"/>
      <c r="D25" s="8">
        <v>7.5952566268921329</v>
      </c>
    </row>
    <row r="26" spans="2:4" ht="15.75">
      <c r="B26" s="13" t="s">
        <v>46</v>
      </c>
      <c r="C26" s="13"/>
      <c r="D26" s="17">
        <v>23.926325707441194</v>
      </c>
    </row>
    <row r="27" spans="2:4" ht="16.5" thickBot="1">
      <c r="B27" s="11" t="s">
        <v>5</v>
      </c>
      <c r="C27" s="11"/>
      <c r="D27" s="12">
        <v>795.74015442187329</v>
      </c>
    </row>
    <row r="28" spans="2:4" ht="15.75">
      <c r="B28" s="7" t="s">
        <v>6</v>
      </c>
      <c r="C28" s="2"/>
      <c r="D28" s="2"/>
    </row>
  </sheetData>
  <mergeCells count="7">
    <mergeCell ref="C24:C25"/>
    <mergeCell ref="B6:C6"/>
    <mergeCell ref="D6:D7"/>
    <mergeCell ref="C8:C11"/>
    <mergeCell ref="C13:C14"/>
    <mergeCell ref="C17:C18"/>
    <mergeCell ref="C20:C22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B3:D12"/>
  <sheetViews>
    <sheetView workbookViewId="0">
      <selection activeCell="B6" sqref="B6:D12"/>
    </sheetView>
  </sheetViews>
  <sheetFormatPr defaultRowHeight="15"/>
  <cols>
    <col min="2" max="2" width="33.28515625" customWidth="1"/>
    <col min="3" max="3" width="11.28515625" customWidth="1"/>
    <col min="4" max="4" width="12.42578125" customWidth="1"/>
  </cols>
  <sheetData>
    <row r="3" spans="2:4" ht="15.75">
      <c r="B3" s="13"/>
    </row>
    <row r="4" spans="2:4" ht="15.75">
      <c r="B4" s="42" t="s">
        <v>101</v>
      </c>
      <c r="C4" s="2"/>
      <c r="D4" s="2"/>
    </row>
    <row r="5" spans="2:4" ht="16.5" thickBot="1">
      <c r="B5" s="3"/>
      <c r="C5" s="3"/>
      <c r="D5" s="3"/>
    </row>
    <row r="6" spans="2:4" ht="31.5">
      <c r="B6" s="4" t="s">
        <v>102</v>
      </c>
      <c r="C6" s="4" t="s">
        <v>64</v>
      </c>
      <c r="D6" s="27" t="s">
        <v>65</v>
      </c>
    </row>
    <row r="7" spans="2:4" ht="15.75">
      <c r="B7" s="5" t="s">
        <v>1</v>
      </c>
      <c r="C7" s="21">
        <f>D7/$D$11</f>
        <v>0.40301821223318529</v>
      </c>
      <c r="D7" s="40">
        <v>3514.0990121867062</v>
      </c>
    </row>
    <row r="8" spans="2:4" ht="15.75">
      <c r="B8" s="7" t="s">
        <v>3</v>
      </c>
      <c r="C8" s="22">
        <f t="shared" ref="C8:C11" si="0">D8/$D$11</f>
        <v>0.29502708323577753</v>
      </c>
      <c r="D8" s="41">
        <v>2572.4752636421986</v>
      </c>
    </row>
    <row r="9" spans="2:4" ht="15.75">
      <c r="B9" s="7" t="s">
        <v>2</v>
      </c>
      <c r="C9" s="22">
        <f t="shared" si="0"/>
        <v>0.25167609165434562</v>
      </c>
      <c r="D9" s="41">
        <v>2194.4782598604424</v>
      </c>
    </row>
    <row r="10" spans="2:4" ht="15.75">
      <c r="B10" s="9" t="s">
        <v>4</v>
      </c>
      <c r="C10" s="22">
        <f t="shared" si="0"/>
        <v>5.0278612876691317E-2</v>
      </c>
      <c r="D10" s="39">
        <v>438.40208328319875</v>
      </c>
    </row>
    <row r="11" spans="2:4" ht="16.5" thickBot="1">
      <c r="B11" s="11" t="s">
        <v>5</v>
      </c>
      <c r="C11" s="24">
        <f t="shared" si="0"/>
        <v>1</v>
      </c>
      <c r="D11" s="12">
        <f>SUM(D7:D10)</f>
        <v>8719.4546189725479</v>
      </c>
    </row>
    <row r="12" spans="2:4" ht="15.75">
      <c r="B12" s="7" t="s">
        <v>103</v>
      </c>
      <c r="C12" s="2"/>
      <c r="D12" s="2"/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D14"/>
  <sheetViews>
    <sheetView workbookViewId="0">
      <selection activeCell="B6" sqref="B6:D14"/>
    </sheetView>
  </sheetViews>
  <sheetFormatPr defaultRowHeight="15"/>
  <cols>
    <col min="2" max="2" width="30.85546875" customWidth="1"/>
    <col min="3" max="3" width="11.140625" customWidth="1"/>
    <col min="4" max="4" width="14.140625" customWidth="1"/>
  </cols>
  <sheetData>
    <row r="3" spans="2:4" ht="15.75">
      <c r="B3" s="13"/>
    </row>
    <row r="4" spans="2:4" ht="15.75">
      <c r="B4" s="42" t="s">
        <v>80</v>
      </c>
      <c r="C4" s="2"/>
      <c r="D4" s="2"/>
    </row>
    <row r="5" spans="2:4" ht="16.5" thickBot="1">
      <c r="B5" s="3"/>
      <c r="C5" s="3"/>
      <c r="D5" s="3"/>
    </row>
    <row r="6" spans="2:4" ht="31.5">
      <c r="B6" s="4" t="s">
        <v>66</v>
      </c>
      <c r="C6" s="4" t="s">
        <v>64</v>
      </c>
      <c r="D6" s="27" t="s">
        <v>65</v>
      </c>
    </row>
    <row r="7" spans="2:4" ht="15.75">
      <c r="B7" s="5" t="s">
        <v>8</v>
      </c>
      <c r="C7" s="21">
        <f>D7/$D$13</f>
        <v>0.30086020826516624</v>
      </c>
      <c r="D7" s="6">
        <v>2623.3369326227462</v>
      </c>
    </row>
    <row r="8" spans="2:4" ht="15.75">
      <c r="B8" s="7" t="s">
        <v>9</v>
      </c>
      <c r="C8" s="22">
        <f t="shared" ref="C8:C13" si="0">D8/$D$13</f>
        <v>0.10215800396801909</v>
      </c>
      <c r="D8" s="8">
        <v>890.76207956395979</v>
      </c>
    </row>
    <row r="9" spans="2:4" ht="15.75">
      <c r="B9" s="7" t="s">
        <v>10</v>
      </c>
      <c r="C9" s="22">
        <f t="shared" si="0"/>
        <v>0.29502708323577759</v>
      </c>
      <c r="D9" s="8">
        <v>2572.4752636421986</v>
      </c>
    </row>
    <row r="10" spans="2:4" ht="15.75">
      <c r="B10" s="7" t="s">
        <v>104</v>
      </c>
      <c r="C10" s="22">
        <f t="shared" si="0"/>
        <v>0.25167609165434568</v>
      </c>
      <c r="D10" s="8">
        <v>2194.4782598604424</v>
      </c>
    </row>
    <row r="11" spans="2:4" ht="15.75">
      <c r="B11" s="7" t="s">
        <v>11</v>
      </c>
      <c r="C11" s="22">
        <f t="shared" si="0"/>
        <v>2.7546778756062873E-2</v>
      </c>
      <c r="D11" s="8">
        <v>240.19288726236724</v>
      </c>
    </row>
    <row r="12" spans="2:4" ht="15.75">
      <c r="B12" s="9" t="s">
        <v>12</v>
      </c>
      <c r="C12" s="22">
        <f t="shared" si="0"/>
        <v>2.2731834120628458E-2</v>
      </c>
      <c r="D12" s="10">
        <v>198.20919602083154</v>
      </c>
    </row>
    <row r="13" spans="2:4" ht="16.5" thickBot="1">
      <c r="B13" s="25" t="s">
        <v>5</v>
      </c>
      <c r="C13" s="24">
        <f t="shared" si="0"/>
        <v>1</v>
      </c>
      <c r="D13" s="26">
        <f>SUM(D7:D12)</f>
        <v>8719.4546189725461</v>
      </c>
    </row>
    <row r="14" spans="2:4" ht="15.75">
      <c r="B14" s="7" t="s">
        <v>105</v>
      </c>
      <c r="C14" s="2"/>
      <c r="D14" s="2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B3:D21"/>
  <sheetViews>
    <sheetView workbookViewId="0">
      <selection activeCell="B6" sqref="B6:D21"/>
    </sheetView>
  </sheetViews>
  <sheetFormatPr defaultRowHeight="15"/>
  <cols>
    <col min="2" max="2" width="51" customWidth="1"/>
    <col min="3" max="3" width="13.5703125" customWidth="1"/>
    <col min="4" max="4" width="13" customWidth="1"/>
  </cols>
  <sheetData>
    <row r="3" spans="2:4" ht="15.75">
      <c r="B3" s="13"/>
    </row>
    <row r="4" spans="2:4" ht="15.75">
      <c r="B4" s="56" t="s">
        <v>81</v>
      </c>
      <c r="C4" s="2"/>
      <c r="D4" s="2"/>
    </row>
    <row r="5" spans="2:4" ht="16.5" thickBot="1">
      <c r="B5" s="3"/>
      <c r="C5" s="3"/>
      <c r="D5" s="3"/>
    </row>
    <row r="6" spans="2:4" ht="31.5">
      <c r="B6" s="4" t="s">
        <v>13</v>
      </c>
      <c r="C6" s="4" t="s">
        <v>64</v>
      </c>
      <c r="D6" s="27" t="s">
        <v>65</v>
      </c>
    </row>
    <row r="7" spans="2:4" ht="15.75">
      <c r="B7" s="5" t="s">
        <v>106</v>
      </c>
      <c r="C7" s="21">
        <f>D7/$D$20</f>
        <v>0.13364783225019924</v>
      </c>
      <c r="D7" s="6">
        <v>1165.3362082296678</v>
      </c>
    </row>
    <row r="8" spans="2:4" ht="15.75">
      <c r="B8" s="7" t="s">
        <v>107</v>
      </c>
      <c r="C8" s="22">
        <f t="shared" ref="C8:C20" si="0">D8/$D$20</f>
        <v>3.4943792534149989E-2</v>
      </c>
      <c r="D8" s="8">
        <v>304.69081321631251</v>
      </c>
    </row>
    <row r="9" spans="2:4" ht="15.75">
      <c r="B9" s="7" t="s">
        <v>17</v>
      </c>
      <c r="C9" s="22">
        <f t="shared" si="0"/>
        <v>7.6030220659004291E-2</v>
      </c>
      <c r="D9" s="8">
        <v>662.94205870665689</v>
      </c>
    </row>
    <row r="10" spans="2:4" ht="15.75">
      <c r="B10" s="7" t="s">
        <v>108</v>
      </c>
      <c r="C10" s="22">
        <f t="shared" si="0"/>
        <v>5.6238362821812771E-2</v>
      </c>
      <c r="D10" s="8">
        <v>490.36785247010926</v>
      </c>
    </row>
    <row r="11" spans="2:4" ht="15.75">
      <c r="B11" s="7" t="s">
        <v>36</v>
      </c>
      <c r="C11" s="22">
        <f t="shared" si="0"/>
        <v>4.2730279373908622E-2</v>
      </c>
      <c r="D11" s="8">
        <v>372.58473185681487</v>
      </c>
    </row>
    <row r="12" spans="2:4" ht="15.75">
      <c r="B12" s="7" t="s">
        <v>109</v>
      </c>
      <c r="C12" s="22">
        <f t="shared" si="0"/>
        <v>5.9427724594110456E-2</v>
      </c>
      <c r="D12" s="8">
        <v>518.1773477071448</v>
      </c>
    </row>
    <row r="13" spans="2:4" ht="15.75">
      <c r="B13" s="7" t="s">
        <v>110</v>
      </c>
      <c r="C13" s="22">
        <f t="shared" si="0"/>
        <v>0.16299873219711142</v>
      </c>
      <c r="D13" s="8">
        <v>1421.2600483427723</v>
      </c>
    </row>
    <row r="14" spans="2:4" ht="15.75">
      <c r="B14" s="7" t="s">
        <v>28</v>
      </c>
      <c r="C14" s="22">
        <f t="shared" si="0"/>
        <v>0.13202835103866623</v>
      </c>
      <c r="D14" s="8">
        <v>1151.215215299427</v>
      </c>
    </row>
    <row r="15" spans="2:4" ht="15.75">
      <c r="B15" s="7" t="s">
        <v>111</v>
      </c>
      <c r="C15" s="22">
        <f t="shared" si="0"/>
        <v>0.1260905730741361</v>
      </c>
      <c r="D15" s="8">
        <v>1099.4410298001712</v>
      </c>
    </row>
    <row r="16" spans="2:4" ht="15.75">
      <c r="B16" s="7" t="s">
        <v>112</v>
      </c>
      <c r="C16" s="22">
        <f t="shared" si="0"/>
        <v>4.386674371702181E-2</v>
      </c>
      <c r="D16" s="8">
        <v>382.49408112267071</v>
      </c>
    </row>
    <row r="17" spans="2:4" ht="15.75">
      <c r="B17" s="7" t="s">
        <v>38</v>
      </c>
      <c r="C17" s="22">
        <f t="shared" si="0"/>
        <v>8.1718774863187807E-2</v>
      </c>
      <c r="D17" s="8">
        <v>712.54314893760056</v>
      </c>
    </row>
    <row r="18" spans="2:4" ht="15.75">
      <c r="B18" s="7" t="s">
        <v>40</v>
      </c>
      <c r="C18" s="22">
        <f t="shared" si="0"/>
        <v>2.7546778756062876E-2</v>
      </c>
      <c r="D18" s="8">
        <v>240.19288726236726</v>
      </c>
    </row>
    <row r="19" spans="2:4" ht="15.75">
      <c r="B19" s="9" t="s">
        <v>41</v>
      </c>
      <c r="C19" s="22">
        <f t="shared" si="0"/>
        <v>2.2731834120628461E-2</v>
      </c>
      <c r="D19" s="10">
        <v>198.20919602083157</v>
      </c>
    </row>
    <row r="20" spans="2:4" ht="16.5" thickBot="1">
      <c r="B20" s="11" t="s">
        <v>5</v>
      </c>
      <c r="C20" s="23">
        <f t="shared" si="0"/>
        <v>1</v>
      </c>
      <c r="D20" s="12">
        <f>SUM(D7:D19)</f>
        <v>8719.4546189725461</v>
      </c>
    </row>
    <row r="21" spans="2:4" ht="15.75">
      <c r="B21" s="7" t="s">
        <v>103</v>
      </c>
      <c r="C21" s="2"/>
      <c r="D21" s="2"/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B3:K27"/>
  <sheetViews>
    <sheetView workbookViewId="0">
      <selection activeCell="B5" sqref="B5:K27"/>
    </sheetView>
  </sheetViews>
  <sheetFormatPr defaultRowHeight="15"/>
  <cols>
    <col min="2" max="2" width="53.42578125" customWidth="1"/>
    <col min="3" max="3" width="3.42578125" customWidth="1"/>
    <col min="4" max="4" width="12.7109375" customWidth="1"/>
    <col min="6" max="6" width="12" customWidth="1"/>
    <col min="7" max="7" width="11.42578125" customWidth="1"/>
    <col min="8" max="8" width="11.140625" customWidth="1"/>
    <col min="9" max="9" width="10" customWidth="1"/>
    <col min="10" max="10" width="11.42578125" customWidth="1"/>
    <col min="11" max="11" width="10.5703125" customWidth="1"/>
  </cols>
  <sheetData>
    <row r="3" spans="2:11" ht="15.75">
      <c r="B3" s="42" t="s">
        <v>113</v>
      </c>
      <c r="C3" s="43"/>
      <c r="D3" s="44"/>
      <c r="E3" s="43"/>
      <c r="F3" s="43"/>
      <c r="G3" s="43"/>
      <c r="H3" s="31"/>
      <c r="I3" s="31"/>
      <c r="J3" s="31"/>
      <c r="K3" s="31"/>
    </row>
    <row r="4" spans="2:11" ht="16.5" thickBot="1"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2:11" ht="15.75">
      <c r="B5" s="62" t="s">
        <v>82</v>
      </c>
      <c r="C5" s="7"/>
      <c r="D5" s="64" t="s">
        <v>65</v>
      </c>
      <c r="E5" s="64"/>
      <c r="F5" s="64"/>
      <c r="G5" s="64"/>
      <c r="H5" s="64"/>
      <c r="I5" s="64"/>
      <c r="J5" s="64"/>
      <c r="K5" s="64"/>
    </row>
    <row r="6" spans="2:11" ht="15.75">
      <c r="B6" s="63"/>
      <c r="C6" s="9"/>
      <c r="D6" s="46" t="s">
        <v>83</v>
      </c>
      <c r="E6" s="46">
        <v>2011</v>
      </c>
      <c r="F6" s="46">
        <v>2012</v>
      </c>
      <c r="G6" s="46">
        <v>2013</v>
      </c>
      <c r="H6" s="46">
        <v>2014</v>
      </c>
      <c r="I6" s="46">
        <v>2015</v>
      </c>
      <c r="J6" s="46">
        <v>2030</v>
      </c>
      <c r="K6" s="46">
        <v>2045</v>
      </c>
    </row>
    <row r="7" spans="2:11" ht="15.75">
      <c r="B7" s="2" t="s">
        <v>93</v>
      </c>
      <c r="C7" s="2"/>
      <c r="D7" s="47">
        <v>1165.3362082296678</v>
      </c>
      <c r="E7" s="48">
        <v>0</v>
      </c>
      <c r="F7" s="48">
        <v>319.45546539394149</v>
      </c>
      <c r="G7" s="48">
        <v>319.45546539394149</v>
      </c>
      <c r="H7" s="48">
        <v>166.34426378134148</v>
      </c>
      <c r="I7" s="48">
        <v>0.30141417709240553</v>
      </c>
      <c r="J7" s="48">
        <v>80.909044735744061</v>
      </c>
      <c r="K7" s="48">
        <v>278.87055474760689</v>
      </c>
    </row>
    <row r="8" spans="2:11" ht="15.75">
      <c r="B8" s="2" t="s">
        <v>94</v>
      </c>
      <c r="C8" s="2"/>
      <c r="D8" s="47">
        <v>304.69081321631251</v>
      </c>
      <c r="E8" s="48">
        <v>0</v>
      </c>
      <c r="F8" s="48">
        <v>16.66815215751889</v>
      </c>
      <c r="G8" s="48">
        <v>16.66815215751889</v>
      </c>
      <c r="H8" s="48">
        <v>18.722697612064344</v>
      </c>
      <c r="I8" s="48">
        <v>87.8066891529336</v>
      </c>
      <c r="J8" s="48">
        <v>73.80113995561095</v>
      </c>
      <c r="K8" s="48">
        <v>91.023982180665826</v>
      </c>
    </row>
    <row r="9" spans="2:11" ht="15.75">
      <c r="B9" s="2" t="s">
        <v>84</v>
      </c>
      <c r="C9" s="2"/>
      <c r="D9" s="47">
        <v>662.94205870665689</v>
      </c>
      <c r="E9" s="48">
        <v>0</v>
      </c>
      <c r="F9" s="48">
        <v>149.52819753795757</v>
      </c>
      <c r="G9" s="48">
        <v>149.52819753795757</v>
      </c>
      <c r="H9" s="48">
        <v>80.750537185921189</v>
      </c>
      <c r="I9" s="48">
        <v>86.8086033367303</v>
      </c>
      <c r="J9" s="48">
        <v>73.667485840371342</v>
      </c>
      <c r="K9" s="48">
        <v>122.65903726771887</v>
      </c>
    </row>
    <row r="10" spans="2:11" ht="15.75">
      <c r="B10" s="9" t="s">
        <v>114</v>
      </c>
      <c r="C10" s="9"/>
      <c r="D10" s="10">
        <v>490.36785247010926</v>
      </c>
      <c r="E10" s="48">
        <v>28.964250812226183</v>
      </c>
      <c r="F10" s="48">
        <v>111.3439288602589</v>
      </c>
      <c r="G10" s="48">
        <v>96.8618034541458</v>
      </c>
      <c r="H10" s="48">
        <v>56.562499194809796</v>
      </c>
      <c r="I10" s="48">
        <v>82.078373844516193</v>
      </c>
      <c r="J10" s="48">
        <v>44.140198655086124</v>
      </c>
      <c r="K10" s="48">
        <v>70.416797649066297</v>
      </c>
    </row>
    <row r="11" spans="2:11" ht="15.75">
      <c r="B11" s="49" t="s">
        <v>85</v>
      </c>
      <c r="C11" s="49"/>
      <c r="D11" s="50">
        <v>2623.3369326227462</v>
      </c>
      <c r="E11" s="51">
        <v>28.964250812226183</v>
      </c>
      <c r="F11" s="51">
        <v>596.99574394967681</v>
      </c>
      <c r="G11" s="51">
        <v>582.51361854356378</v>
      </c>
      <c r="H11" s="51">
        <v>322.37999777413677</v>
      </c>
      <c r="I11" s="51">
        <v>256.99508051127248</v>
      </c>
      <c r="J11" s="51">
        <v>272.5178691868125</v>
      </c>
      <c r="K11" s="51">
        <v>562.97037184505791</v>
      </c>
    </row>
    <row r="12" spans="2:11" ht="15.75">
      <c r="B12" s="2" t="s">
        <v>86</v>
      </c>
      <c r="C12" s="2"/>
      <c r="D12" s="47">
        <v>372.58473185681487</v>
      </c>
      <c r="E12" s="48">
        <v>15.4862</v>
      </c>
      <c r="F12" s="48">
        <v>41.218686456081613</v>
      </c>
      <c r="G12" s="48">
        <v>31.174986456081616</v>
      </c>
      <c r="H12" s="48">
        <v>32.610444031839187</v>
      </c>
      <c r="I12" s="48">
        <v>71.159317841964921</v>
      </c>
      <c r="J12" s="48">
        <v>72.916362416735595</v>
      </c>
      <c r="K12" s="48">
        <v>108.01873465411194</v>
      </c>
    </row>
    <row r="13" spans="2:11" ht="15.75">
      <c r="B13" s="9" t="s">
        <v>95</v>
      </c>
      <c r="C13" s="9"/>
      <c r="D13" s="10">
        <v>518.1773477071448</v>
      </c>
      <c r="E13" s="52">
        <v>0</v>
      </c>
      <c r="F13" s="52">
        <v>165.37741469330342</v>
      </c>
      <c r="G13" s="52">
        <v>165.37741469330342</v>
      </c>
      <c r="H13" s="52">
        <v>88.995132658714525</v>
      </c>
      <c r="I13" s="52">
        <v>36.357156342374829</v>
      </c>
      <c r="J13" s="52">
        <v>31.752360342781561</v>
      </c>
      <c r="K13" s="52">
        <v>30.317868976667064</v>
      </c>
    </row>
    <row r="14" spans="2:11" ht="15.75">
      <c r="B14" s="53" t="s">
        <v>87</v>
      </c>
      <c r="C14" s="53"/>
      <c r="D14" s="50">
        <v>890.76207956395967</v>
      </c>
      <c r="E14" s="54">
        <v>15.4862</v>
      </c>
      <c r="F14" s="54">
        <v>206.59610114938505</v>
      </c>
      <c r="G14" s="54">
        <v>196.55240114938505</v>
      </c>
      <c r="H14" s="54">
        <v>121.6055766905537</v>
      </c>
      <c r="I14" s="54">
        <v>107.51647418433976</v>
      </c>
      <c r="J14" s="54">
        <v>104.66872275951715</v>
      </c>
      <c r="K14" s="54">
        <v>138.336603630779</v>
      </c>
    </row>
    <row r="15" spans="2:11" ht="15.75">
      <c r="B15" s="49" t="s">
        <v>88</v>
      </c>
      <c r="C15" s="49"/>
      <c r="D15" s="50">
        <v>3514.0990121867057</v>
      </c>
      <c r="E15" s="51">
        <v>44.45045081222618</v>
      </c>
      <c r="F15" s="51">
        <v>803.59184509906186</v>
      </c>
      <c r="G15" s="51">
        <v>779.06601969294888</v>
      </c>
      <c r="H15" s="51">
        <v>443.98557446469044</v>
      </c>
      <c r="I15" s="51">
        <v>364.51155469561223</v>
      </c>
      <c r="J15" s="51">
        <v>377.18659194632966</v>
      </c>
      <c r="K15" s="51">
        <v>701.30697547583691</v>
      </c>
    </row>
    <row r="16" spans="2:11" ht="15.75">
      <c r="B16" s="2" t="s">
        <v>96</v>
      </c>
      <c r="C16" s="2"/>
      <c r="D16" s="47">
        <v>1421.2600483427723</v>
      </c>
      <c r="E16" s="48">
        <v>0</v>
      </c>
      <c r="F16" s="48">
        <v>500.96812316703631</v>
      </c>
      <c r="G16" s="48">
        <v>495.52562316703631</v>
      </c>
      <c r="H16" s="48">
        <v>275.12846493810292</v>
      </c>
      <c r="I16" s="48">
        <v>57.008797624965396</v>
      </c>
      <c r="J16" s="48">
        <v>46.19494221747474</v>
      </c>
      <c r="K16" s="48">
        <v>46.434097228156595</v>
      </c>
    </row>
    <row r="17" spans="2:11" ht="15.75">
      <c r="B17" s="2" t="s">
        <v>89</v>
      </c>
      <c r="C17" s="2"/>
      <c r="D17" s="47">
        <v>1151.215215299427</v>
      </c>
      <c r="E17" s="48">
        <v>0</v>
      </c>
      <c r="F17" s="48">
        <v>421.04290720604666</v>
      </c>
      <c r="G17" s="48">
        <v>421.04290720604666</v>
      </c>
      <c r="H17" s="48">
        <v>216.35565640213451</v>
      </c>
      <c r="I17" s="48">
        <v>33.769947513598197</v>
      </c>
      <c r="J17" s="48">
        <v>22.074132334921767</v>
      </c>
      <c r="K17" s="48">
        <v>36.929664636679057</v>
      </c>
    </row>
    <row r="18" spans="2:11" ht="15.75">
      <c r="B18" s="49" t="s">
        <v>115</v>
      </c>
      <c r="C18" s="49"/>
      <c r="D18" s="50">
        <v>2572.475263642199</v>
      </c>
      <c r="E18" s="51">
        <v>0</v>
      </c>
      <c r="F18" s="51">
        <v>922.01103037308303</v>
      </c>
      <c r="G18" s="51">
        <v>916.56853037308292</v>
      </c>
      <c r="H18" s="51">
        <v>491.48412134023744</v>
      </c>
      <c r="I18" s="51">
        <v>90.778745138563593</v>
      </c>
      <c r="J18" s="51">
        <v>68.269074552396503</v>
      </c>
      <c r="K18" s="51">
        <v>83.363761864835652</v>
      </c>
    </row>
    <row r="19" spans="2:11" ht="15.75">
      <c r="B19" s="2" t="s">
        <v>97</v>
      </c>
      <c r="C19" s="2"/>
      <c r="D19" s="47">
        <v>1099.4410298001712</v>
      </c>
      <c r="E19" s="48">
        <v>0</v>
      </c>
      <c r="F19" s="48">
        <v>209.67892063837272</v>
      </c>
      <c r="G19" s="48">
        <v>209.67892063837272</v>
      </c>
      <c r="H19" s="48">
        <v>173.44585678220301</v>
      </c>
      <c r="I19" s="48">
        <v>191.38000197915528</v>
      </c>
      <c r="J19" s="48">
        <v>221.69697597082069</v>
      </c>
      <c r="K19" s="48">
        <v>93.560353791246939</v>
      </c>
    </row>
    <row r="20" spans="2:11" ht="15.75">
      <c r="B20" s="2" t="s">
        <v>98</v>
      </c>
      <c r="C20" s="2"/>
      <c r="D20" s="47">
        <v>382.49408112267071</v>
      </c>
      <c r="E20" s="48">
        <v>0</v>
      </c>
      <c r="F20" s="48">
        <v>55.640366522366527</v>
      </c>
      <c r="G20" s="48">
        <v>55.640366522366527</v>
      </c>
      <c r="H20" s="48">
        <v>56.873093795093801</v>
      </c>
      <c r="I20" s="48">
        <v>64.755374970917686</v>
      </c>
      <c r="J20" s="48">
        <v>93.945299502520825</v>
      </c>
      <c r="K20" s="48">
        <v>55.639579809405362</v>
      </c>
    </row>
    <row r="21" spans="2:11" ht="15.75">
      <c r="B21" s="2" t="s">
        <v>90</v>
      </c>
      <c r="C21" s="2"/>
      <c r="D21" s="10">
        <v>712.54314893760056</v>
      </c>
      <c r="E21" s="48">
        <v>0</v>
      </c>
      <c r="F21" s="48">
        <v>126.67212121212121</v>
      </c>
      <c r="G21" s="48">
        <v>126.67212121212121</v>
      </c>
      <c r="H21" s="48">
        <v>129.00060606060606</v>
      </c>
      <c r="I21" s="48">
        <v>101.66097382475314</v>
      </c>
      <c r="J21" s="48">
        <v>200.16567265305238</v>
      </c>
      <c r="K21" s="48">
        <v>28.371653974946497</v>
      </c>
    </row>
    <row r="22" spans="2:11" ht="15.75">
      <c r="B22" s="49" t="s">
        <v>116</v>
      </c>
      <c r="C22" s="49"/>
      <c r="D22" s="50">
        <v>2194.4782598604424</v>
      </c>
      <c r="E22" s="50">
        <v>0</v>
      </c>
      <c r="F22" s="50">
        <v>391.99140837286046</v>
      </c>
      <c r="G22" s="50">
        <v>391.99140837286046</v>
      </c>
      <c r="H22" s="50">
        <v>359.31955663790291</v>
      </c>
      <c r="I22" s="50">
        <v>357.79635077482612</v>
      </c>
      <c r="J22" s="50">
        <v>515.80794812639385</v>
      </c>
      <c r="K22" s="50">
        <v>177.57158757559878</v>
      </c>
    </row>
    <row r="23" spans="2:11" ht="15.75">
      <c r="B23" s="2" t="s">
        <v>91</v>
      </c>
      <c r="C23" s="2"/>
      <c r="D23" s="47">
        <v>240.19288726236726</v>
      </c>
      <c r="E23" s="48">
        <v>0</v>
      </c>
      <c r="F23" s="48">
        <v>40.170707070707074</v>
      </c>
      <c r="G23" s="48">
        <v>40.170707070707074</v>
      </c>
      <c r="H23" s="48">
        <v>40.992525252525255</v>
      </c>
      <c r="I23" s="48">
        <v>34.267887182838095</v>
      </c>
      <c r="J23" s="48">
        <v>64.6068231246918</v>
      </c>
      <c r="K23" s="48">
        <v>19.984237560897952</v>
      </c>
    </row>
    <row r="24" spans="2:11" ht="15.75">
      <c r="B24" s="2" t="s">
        <v>92</v>
      </c>
      <c r="C24" s="2"/>
      <c r="D24" s="47">
        <v>198.20919602083157</v>
      </c>
      <c r="E24" s="48">
        <v>0</v>
      </c>
      <c r="F24" s="48">
        <v>35.830707070707078</v>
      </c>
      <c r="G24" s="48">
        <v>35.830707070707078</v>
      </c>
      <c r="H24" s="48">
        <v>35.967676767676771</v>
      </c>
      <c r="I24" s="48">
        <v>17.756722963096028</v>
      </c>
      <c r="J24" s="48">
        <v>58.9285282673697</v>
      </c>
      <c r="K24" s="48">
        <v>13.8948538812749</v>
      </c>
    </row>
    <row r="25" spans="2:11" ht="16.5" thickBot="1">
      <c r="B25" s="49" t="s">
        <v>118</v>
      </c>
      <c r="C25" s="49"/>
      <c r="D25" s="26">
        <v>438.40208328319886</v>
      </c>
      <c r="E25" s="26">
        <v>0</v>
      </c>
      <c r="F25" s="26">
        <v>76.001414141414159</v>
      </c>
      <c r="G25" s="26">
        <v>76.001414141414159</v>
      </c>
      <c r="H25" s="26">
        <v>76.960202020202019</v>
      </c>
      <c r="I25" s="26">
        <v>52.024610145934119</v>
      </c>
      <c r="J25" s="26">
        <v>123.5353513920615</v>
      </c>
      <c r="K25" s="26">
        <v>33.87909144217285</v>
      </c>
    </row>
    <row r="26" spans="2:11" ht="16.5" thickBot="1">
      <c r="B26" s="11" t="s">
        <v>117</v>
      </c>
      <c r="C26" s="3"/>
      <c r="D26" s="55">
        <v>8719.4546189725461</v>
      </c>
      <c r="E26" s="55">
        <v>44.45045081222618</v>
      </c>
      <c r="F26" s="55">
        <v>2193.5956979864195</v>
      </c>
      <c r="G26" s="55">
        <v>2163.6273725803067</v>
      </c>
      <c r="H26" s="55">
        <v>1371.7494544630329</v>
      </c>
      <c r="I26" s="55">
        <v>865.11126075493598</v>
      </c>
      <c r="J26" s="55">
        <v>1084.7989660171816</v>
      </c>
      <c r="K26" s="55">
        <v>996.12141635844421</v>
      </c>
    </row>
    <row r="27" spans="2:11" ht="15.75">
      <c r="B27" s="2" t="s">
        <v>103</v>
      </c>
      <c r="C27" s="31"/>
      <c r="D27" s="31"/>
      <c r="E27" s="31"/>
      <c r="F27" s="31"/>
      <c r="G27" s="31"/>
      <c r="H27" s="31"/>
      <c r="I27" s="31"/>
      <c r="J27" s="31"/>
      <c r="K27" s="31"/>
    </row>
  </sheetData>
  <mergeCells count="2">
    <mergeCell ref="B5:B6"/>
    <mergeCell ref="D5:K5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D23"/>
  <sheetViews>
    <sheetView workbookViewId="0">
      <selection activeCell="B26" sqref="B26"/>
    </sheetView>
  </sheetViews>
  <sheetFormatPr defaultRowHeight="15"/>
  <cols>
    <col min="2" max="2" width="49.42578125" customWidth="1"/>
    <col min="3" max="3" width="54.5703125" customWidth="1"/>
    <col min="4" max="4" width="13.7109375" customWidth="1"/>
  </cols>
  <sheetData>
    <row r="3" spans="2:4" ht="15.75">
      <c r="B3" s="13"/>
    </row>
    <row r="4" spans="2:4" ht="15.75">
      <c r="B4" s="1" t="s">
        <v>54</v>
      </c>
      <c r="C4" s="2"/>
      <c r="D4" s="2"/>
    </row>
    <row r="5" spans="2:4" ht="16.5" thickBot="1">
      <c r="B5" s="3"/>
      <c r="C5" s="3"/>
      <c r="D5" s="3"/>
    </row>
    <row r="6" spans="2:4" ht="15.75">
      <c r="B6" s="65" t="s">
        <v>0</v>
      </c>
      <c r="C6" s="65"/>
      <c r="D6" s="58" t="s">
        <v>7</v>
      </c>
    </row>
    <row r="7" spans="2:4" ht="15.75">
      <c r="B7" s="4" t="s">
        <v>13</v>
      </c>
      <c r="C7" s="4" t="s">
        <v>14</v>
      </c>
      <c r="D7" s="60"/>
    </row>
    <row r="8" spans="2:4" ht="15.75">
      <c r="B8" s="5" t="s">
        <v>15</v>
      </c>
      <c r="C8" s="5" t="s">
        <v>16</v>
      </c>
      <c r="D8" s="6">
        <v>765.55600806300004</v>
      </c>
    </row>
    <row r="9" spans="2:4" ht="15.75">
      <c r="B9" s="7" t="s">
        <v>17</v>
      </c>
      <c r="C9" s="7" t="s">
        <v>18</v>
      </c>
      <c r="D9" s="8">
        <v>358.09665994200003</v>
      </c>
    </row>
    <row r="10" spans="2:4" ht="15.75">
      <c r="B10" s="66" t="s">
        <v>19</v>
      </c>
      <c r="C10" s="7" t="s">
        <v>20</v>
      </c>
      <c r="D10" s="8">
        <v>25.437452252493024</v>
      </c>
    </row>
    <row r="11" spans="2:4" ht="15.75">
      <c r="B11" s="66"/>
      <c r="C11" s="7" t="s">
        <v>21</v>
      </c>
      <c r="D11" s="8">
        <v>59.647624062875927</v>
      </c>
    </row>
    <row r="12" spans="2:4" ht="15.75">
      <c r="B12" s="66"/>
      <c r="C12" s="7" t="s">
        <v>22</v>
      </c>
      <c r="D12" s="8">
        <v>109.04219529653014</v>
      </c>
    </row>
    <row r="13" spans="2:4" ht="15.75">
      <c r="B13" s="13" t="s">
        <v>8</v>
      </c>
      <c r="C13" s="13"/>
      <c r="D13" s="17">
        <v>1317.7799396168991</v>
      </c>
    </row>
    <row r="14" spans="2:4" ht="15.75">
      <c r="B14" s="7" t="s">
        <v>23</v>
      </c>
      <c r="C14" s="7" t="s">
        <v>24</v>
      </c>
      <c r="D14" s="8">
        <v>365.55019805173237</v>
      </c>
    </row>
    <row r="15" spans="2:4" ht="15.75">
      <c r="B15" s="13" t="s">
        <v>9</v>
      </c>
      <c r="C15" s="13"/>
      <c r="D15" s="17">
        <v>365.55019805173237</v>
      </c>
    </row>
    <row r="16" spans="2:4" ht="15.75">
      <c r="B16" s="13" t="s">
        <v>25</v>
      </c>
      <c r="C16" s="13"/>
      <c r="D16" s="17">
        <v>1683.3301376686316</v>
      </c>
    </row>
    <row r="17" spans="2:4" ht="15.75">
      <c r="B17" s="7" t="s">
        <v>26</v>
      </c>
      <c r="C17" s="7" t="s">
        <v>27</v>
      </c>
      <c r="D17" s="8">
        <v>1108.5533169779999</v>
      </c>
    </row>
    <row r="18" spans="2:4" ht="15.75">
      <c r="B18" s="7" t="s">
        <v>28</v>
      </c>
      <c r="C18" s="7" t="s">
        <v>29</v>
      </c>
      <c r="D18" s="8">
        <v>894.96549091350016</v>
      </c>
    </row>
    <row r="19" spans="2:4" ht="15.75">
      <c r="B19" s="13" t="s">
        <v>30</v>
      </c>
      <c r="C19" s="13"/>
      <c r="D19" s="17">
        <v>2003.5188078915</v>
      </c>
    </row>
    <row r="20" spans="2:4" ht="15.75">
      <c r="B20" s="7" t="s">
        <v>31</v>
      </c>
      <c r="C20" s="7" t="s">
        <v>32</v>
      </c>
      <c r="D20" s="8">
        <v>182.88141079600001</v>
      </c>
    </row>
    <row r="21" spans="2:4" ht="15.75">
      <c r="B21" s="13" t="s">
        <v>33</v>
      </c>
      <c r="C21" s="13"/>
      <c r="D21" s="17">
        <v>182.88141079600001</v>
      </c>
    </row>
    <row r="22" spans="2:4" ht="16.5" thickBot="1">
      <c r="B22" s="11" t="s">
        <v>5</v>
      </c>
      <c r="C22" s="11"/>
      <c r="D22" s="12">
        <v>3869.7303563561318</v>
      </c>
    </row>
    <row r="23" spans="2:4" ht="15.75">
      <c r="B23" s="7" t="s">
        <v>6</v>
      </c>
      <c r="C23" s="2"/>
      <c r="D23" s="2"/>
    </row>
  </sheetData>
  <mergeCells count="3">
    <mergeCell ref="B6:C6"/>
    <mergeCell ref="D6:D7"/>
    <mergeCell ref="B10:B1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B3:D28"/>
  <sheetViews>
    <sheetView topLeftCell="A2" workbookViewId="0">
      <selection activeCell="C20" sqref="C20:C22"/>
    </sheetView>
  </sheetViews>
  <sheetFormatPr defaultRowHeight="15"/>
  <cols>
    <col min="2" max="2" width="51" customWidth="1"/>
    <col min="3" max="3" width="42.42578125" customWidth="1"/>
    <col min="4" max="4" width="13" customWidth="1"/>
  </cols>
  <sheetData>
    <row r="3" spans="2:4" ht="15.75">
      <c r="B3" s="13"/>
    </row>
    <row r="4" spans="2:4" ht="15.75">
      <c r="B4" s="13" t="s">
        <v>55</v>
      </c>
      <c r="C4" s="2"/>
      <c r="D4" s="2"/>
    </row>
    <row r="5" spans="2:4" ht="16.5" thickBot="1">
      <c r="B5" s="2"/>
      <c r="C5" s="2"/>
      <c r="D5" s="3"/>
    </row>
    <row r="6" spans="2:4" ht="15.75">
      <c r="B6" s="65" t="s">
        <v>0</v>
      </c>
      <c r="C6" s="65"/>
      <c r="D6" s="58" t="s">
        <v>7</v>
      </c>
    </row>
    <row r="7" spans="2:4" ht="15.75">
      <c r="B7" s="4" t="s">
        <v>13</v>
      </c>
      <c r="C7" s="4" t="s">
        <v>14</v>
      </c>
      <c r="D7" s="60"/>
    </row>
    <row r="8" spans="2:4" ht="15.75">
      <c r="B8" s="5" t="s">
        <v>15</v>
      </c>
      <c r="C8" s="68" t="s">
        <v>34</v>
      </c>
      <c r="D8" s="6">
        <v>14.635450649350652</v>
      </c>
    </row>
    <row r="9" spans="2:4" ht="15.75">
      <c r="B9" s="7" t="s">
        <v>35</v>
      </c>
      <c r="C9" s="67"/>
      <c r="D9" s="8">
        <v>8.338441558441561</v>
      </c>
    </row>
    <row r="10" spans="2:4" ht="15.75">
      <c r="B10" s="7" t="s">
        <v>17</v>
      </c>
      <c r="C10" s="67"/>
      <c r="D10" s="8">
        <v>8.6646753246753256</v>
      </c>
    </row>
    <row r="11" spans="2:4" ht="15.75">
      <c r="B11" s="7" t="s">
        <v>19</v>
      </c>
      <c r="C11" s="67"/>
      <c r="D11" s="8">
        <v>8.0840692640692673</v>
      </c>
    </row>
    <row r="12" spans="2:4" ht="15.75">
      <c r="B12" s="13" t="s">
        <v>8</v>
      </c>
      <c r="C12" s="13"/>
      <c r="D12" s="17">
        <v>39.722636796536804</v>
      </c>
    </row>
    <row r="13" spans="2:4" ht="15.75">
      <c r="B13" s="7" t="s">
        <v>36</v>
      </c>
      <c r="C13" s="67" t="s">
        <v>34</v>
      </c>
      <c r="D13" s="8">
        <v>14.339693073593077</v>
      </c>
    </row>
    <row r="14" spans="2:4" ht="15.75">
      <c r="B14" s="7" t="s">
        <v>23</v>
      </c>
      <c r="C14" s="67"/>
      <c r="D14" s="8">
        <v>5.5198268398268411</v>
      </c>
    </row>
    <row r="15" spans="2:4" ht="15.75">
      <c r="B15" s="13" t="s">
        <v>9</v>
      </c>
      <c r="C15" s="13"/>
      <c r="D15" s="17">
        <v>19.859519913419916</v>
      </c>
    </row>
    <row r="16" spans="2:4" ht="15.75">
      <c r="B16" s="13" t="s">
        <v>25</v>
      </c>
      <c r="C16" s="13"/>
      <c r="D16" s="17">
        <v>59.58215670995672</v>
      </c>
    </row>
    <row r="17" spans="2:4" ht="15.75">
      <c r="B17" s="7" t="s">
        <v>26</v>
      </c>
      <c r="C17" s="67" t="s">
        <v>34</v>
      </c>
      <c r="D17" s="8">
        <v>16.374671428571432</v>
      </c>
    </row>
    <row r="18" spans="2:4" ht="15.75">
      <c r="B18" s="7" t="s">
        <v>28</v>
      </c>
      <c r="C18" s="67"/>
      <c r="D18" s="8">
        <v>4.1719480519480516</v>
      </c>
    </row>
    <row r="19" spans="2:4" ht="15.75">
      <c r="B19" s="13" t="s">
        <v>30</v>
      </c>
      <c r="C19" s="13"/>
      <c r="D19" s="17">
        <v>20.546619480519482</v>
      </c>
    </row>
    <row r="20" spans="2:4" ht="15.75">
      <c r="B20" s="7" t="s">
        <v>31</v>
      </c>
      <c r="C20" s="67" t="s">
        <v>34</v>
      </c>
      <c r="D20" s="8">
        <v>24.012853246753245</v>
      </c>
    </row>
    <row r="21" spans="2:4" ht="15.75">
      <c r="B21" s="7" t="s">
        <v>37</v>
      </c>
      <c r="C21" s="67"/>
      <c r="D21" s="8">
        <v>7.5034632034632054</v>
      </c>
    </row>
    <row r="22" spans="2:4" ht="15.75">
      <c r="B22" s="7" t="s">
        <v>38</v>
      </c>
      <c r="C22" s="67"/>
      <c r="D22" s="8">
        <v>6.4436363636363652</v>
      </c>
    </row>
    <row r="23" spans="2:4" ht="15.75">
      <c r="B23" s="13" t="s">
        <v>39</v>
      </c>
      <c r="C23" s="13"/>
      <c r="D23" s="17">
        <v>37.959952813852816</v>
      </c>
    </row>
    <row r="24" spans="2:4" ht="15.75">
      <c r="B24" s="7" t="s">
        <v>40</v>
      </c>
      <c r="C24" s="67" t="s">
        <v>34</v>
      </c>
      <c r="D24" s="8">
        <v>2.4218181818181819</v>
      </c>
    </row>
    <row r="25" spans="2:4" ht="15.75">
      <c r="B25" s="7" t="s">
        <v>41</v>
      </c>
      <c r="C25" s="67"/>
      <c r="D25" s="8">
        <v>1.873939393939394</v>
      </c>
    </row>
    <row r="26" spans="2:4" ht="15.75">
      <c r="B26" s="13" t="s">
        <v>42</v>
      </c>
      <c r="C26" s="13"/>
      <c r="D26" s="17">
        <v>4.2957575757575759</v>
      </c>
    </row>
    <row r="27" spans="2:4" ht="16.5" thickBot="1">
      <c r="B27" s="11" t="s">
        <v>5</v>
      </c>
      <c r="C27" s="11"/>
      <c r="D27" s="12">
        <v>122.38448658008659</v>
      </c>
    </row>
    <row r="28" spans="2:4" ht="15.75">
      <c r="B28" s="7" t="s">
        <v>6</v>
      </c>
      <c r="C28" s="2"/>
      <c r="D28" s="2"/>
    </row>
  </sheetData>
  <mergeCells count="7">
    <mergeCell ref="C24:C25"/>
    <mergeCell ref="B6:C6"/>
    <mergeCell ref="D6:D7"/>
    <mergeCell ref="C8:C11"/>
    <mergeCell ref="C13:C14"/>
    <mergeCell ref="C17:C18"/>
    <mergeCell ref="C20:C2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B3:D23"/>
  <sheetViews>
    <sheetView workbookViewId="0">
      <selection activeCell="B3" sqref="B3"/>
    </sheetView>
  </sheetViews>
  <sheetFormatPr defaultRowHeight="15"/>
  <cols>
    <col min="2" max="2" width="49.28515625" customWidth="1"/>
    <col min="3" max="3" width="38.28515625" customWidth="1"/>
    <col min="4" max="4" width="13.85546875" customWidth="1"/>
  </cols>
  <sheetData>
    <row r="3" spans="2:4" ht="15.75">
      <c r="B3" s="13"/>
    </row>
    <row r="4" spans="2:4" ht="15.75">
      <c r="B4" s="1" t="s">
        <v>56</v>
      </c>
      <c r="C4" s="2"/>
      <c r="D4" s="2"/>
    </row>
    <row r="5" spans="2:4" ht="16.5" thickBot="1">
      <c r="B5" s="2"/>
      <c r="C5" s="2"/>
      <c r="D5" s="3"/>
    </row>
    <row r="6" spans="2:4" ht="15.75">
      <c r="B6" s="65" t="s">
        <v>0</v>
      </c>
      <c r="C6" s="65"/>
      <c r="D6" s="58" t="s">
        <v>7</v>
      </c>
    </row>
    <row r="7" spans="2:4" ht="15.75">
      <c r="B7" s="4" t="s">
        <v>13</v>
      </c>
      <c r="C7" s="4" t="s">
        <v>14</v>
      </c>
      <c r="D7" s="60"/>
    </row>
    <row r="8" spans="2:4" ht="15.75">
      <c r="B8" s="5" t="s">
        <v>15</v>
      </c>
      <c r="C8" s="69" t="s">
        <v>43</v>
      </c>
      <c r="D8" s="6">
        <v>28.487978281116153</v>
      </c>
    </row>
    <row r="9" spans="2:4" ht="15.75">
      <c r="B9" s="7" t="s">
        <v>35</v>
      </c>
      <c r="C9" s="70"/>
      <c r="D9" s="8">
        <v>45.090257338357532</v>
      </c>
    </row>
    <row r="10" spans="2:4" ht="15.75">
      <c r="B10" s="7" t="s">
        <v>17</v>
      </c>
      <c r="C10" s="70"/>
      <c r="D10" s="8">
        <v>15.611530934554839</v>
      </c>
    </row>
    <row r="11" spans="2:4" ht="15.75">
      <c r="B11" s="7" t="s">
        <v>19</v>
      </c>
      <c r="C11" s="70"/>
      <c r="D11" s="8">
        <v>21.605705622437416</v>
      </c>
    </row>
    <row r="12" spans="2:4" ht="15.75">
      <c r="B12" s="13" t="s">
        <v>8</v>
      </c>
      <c r="C12" s="13"/>
      <c r="D12" s="17">
        <v>110.79547217646594</v>
      </c>
    </row>
    <row r="13" spans="2:4" ht="15.75">
      <c r="B13" s="7" t="s">
        <v>36</v>
      </c>
      <c r="C13" s="70" t="s">
        <v>44</v>
      </c>
      <c r="D13" s="8">
        <v>24.562890537076004</v>
      </c>
    </row>
    <row r="14" spans="2:4" ht="15.75">
      <c r="B14" s="7" t="s">
        <v>23</v>
      </c>
      <c r="C14" s="70"/>
      <c r="D14" s="8">
        <v>28.346603820428797</v>
      </c>
    </row>
    <row r="15" spans="2:4" ht="15.75">
      <c r="B15" s="13" t="s">
        <v>9</v>
      </c>
      <c r="C15" s="13"/>
      <c r="D15" s="17">
        <v>52.909494357504798</v>
      </c>
    </row>
    <row r="16" spans="2:4" ht="15.75">
      <c r="B16" s="13" t="s">
        <v>25</v>
      </c>
      <c r="C16" s="13"/>
      <c r="D16" s="17">
        <v>163.70496653397072</v>
      </c>
    </row>
    <row r="17" spans="2:4" ht="15.75">
      <c r="B17" s="7" t="s">
        <v>26</v>
      </c>
      <c r="C17" s="70" t="s">
        <v>44</v>
      </c>
      <c r="D17" s="8">
        <v>95.465460820149417</v>
      </c>
    </row>
    <row r="18" spans="2:4" ht="15.75">
      <c r="B18" s="7" t="s">
        <v>28</v>
      </c>
      <c r="C18" s="70"/>
      <c r="D18" s="8">
        <v>26.861147530597872</v>
      </c>
    </row>
    <row r="19" spans="2:4" ht="15.75">
      <c r="B19" s="13" t="s">
        <v>30</v>
      </c>
      <c r="C19" s="13"/>
      <c r="D19" s="17">
        <v>122.32660835074729</v>
      </c>
    </row>
    <row r="20" spans="2:4" ht="45">
      <c r="B20" s="18" t="s">
        <v>31</v>
      </c>
      <c r="C20" s="19" t="s">
        <v>44</v>
      </c>
      <c r="D20" s="8">
        <v>27.955767955589039</v>
      </c>
    </row>
    <row r="21" spans="2:4" ht="15.75">
      <c r="B21" s="13" t="s">
        <v>39</v>
      </c>
      <c r="C21" s="13"/>
      <c r="D21" s="17">
        <v>27.955767955589039</v>
      </c>
    </row>
    <row r="22" spans="2:4" ht="16.5" thickBot="1">
      <c r="B22" s="11" t="s">
        <v>5</v>
      </c>
      <c r="C22" s="11"/>
      <c r="D22" s="12">
        <v>313.98734284030706</v>
      </c>
    </row>
    <row r="23" spans="2:4" ht="15.75">
      <c r="B23" s="7" t="s">
        <v>6</v>
      </c>
      <c r="C23" s="2"/>
      <c r="D23" s="2"/>
    </row>
  </sheetData>
  <mergeCells count="5">
    <mergeCell ref="B6:C6"/>
    <mergeCell ref="D6:D7"/>
    <mergeCell ref="C8:C11"/>
    <mergeCell ref="C13:C14"/>
    <mergeCell ref="C17:C1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B3:D28"/>
  <sheetViews>
    <sheetView topLeftCell="A4" workbookViewId="0">
      <selection activeCell="D20" sqref="D20"/>
    </sheetView>
  </sheetViews>
  <sheetFormatPr defaultRowHeight="15"/>
  <cols>
    <col min="2" max="2" width="50" customWidth="1"/>
    <col min="3" max="3" width="35.140625" customWidth="1"/>
    <col min="4" max="4" width="14.28515625" customWidth="1"/>
  </cols>
  <sheetData>
    <row r="3" spans="2:4" ht="15.75">
      <c r="B3" s="13"/>
    </row>
    <row r="4" spans="2:4" ht="15.75">
      <c r="B4" s="13" t="s">
        <v>57</v>
      </c>
      <c r="C4" s="2"/>
      <c r="D4" s="2"/>
    </row>
    <row r="5" spans="2:4" ht="16.5" thickBot="1">
      <c r="B5" s="2"/>
      <c r="C5" s="2"/>
      <c r="D5" s="3"/>
    </row>
    <row r="6" spans="2:4" ht="15.75">
      <c r="B6" s="65" t="s">
        <v>0</v>
      </c>
      <c r="C6" s="65"/>
      <c r="D6" s="58" t="s">
        <v>7</v>
      </c>
    </row>
    <row r="7" spans="2:4" ht="15.75">
      <c r="B7" s="4" t="s">
        <v>13</v>
      </c>
      <c r="C7" s="4" t="s">
        <v>53</v>
      </c>
      <c r="D7" s="60"/>
    </row>
    <row r="8" spans="2:4" ht="15.75">
      <c r="B8" s="5" t="s">
        <v>15</v>
      </c>
      <c r="C8" s="68" t="s">
        <v>45</v>
      </c>
      <c r="D8" s="6">
        <v>63.2</v>
      </c>
    </row>
    <row r="9" spans="2:4" ht="15.75">
      <c r="B9" s="7" t="s">
        <v>35</v>
      </c>
      <c r="C9" s="67"/>
      <c r="D9" s="8">
        <v>64.099999999999994</v>
      </c>
    </row>
    <row r="10" spans="2:4" ht="15.75">
      <c r="B10" s="7" t="s">
        <v>17</v>
      </c>
      <c r="C10" s="67"/>
      <c r="D10" s="8">
        <v>105.7</v>
      </c>
    </row>
    <row r="11" spans="2:4" ht="15.75">
      <c r="B11" s="7" t="s">
        <v>19</v>
      </c>
      <c r="C11" s="67"/>
      <c r="D11" s="8">
        <v>79.7</v>
      </c>
    </row>
    <row r="12" spans="2:4" ht="15.75">
      <c r="B12" s="13" t="s">
        <v>8</v>
      </c>
      <c r="C12" s="13"/>
      <c r="D12" s="17">
        <v>312.7</v>
      </c>
    </row>
    <row r="13" spans="2:4" ht="15.75">
      <c r="B13" s="7" t="s">
        <v>36</v>
      </c>
      <c r="C13" s="67" t="s">
        <v>45</v>
      </c>
      <c r="D13" s="8">
        <v>87.5</v>
      </c>
    </row>
    <row r="14" spans="2:4" ht="15.75">
      <c r="B14" s="7" t="s">
        <v>23</v>
      </c>
      <c r="C14" s="67"/>
      <c r="D14" s="8">
        <v>48.5</v>
      </c>
    </row>
    <row r="15" spans="2:4" ht="15.75">
      <c r="B15" s="13" t="s">
        <v>9</v>
      </c>
      <c r="C15" s="13"/>
      <c r="D15" s="17">
        <v>136</v>
      </c>
    </row>
    <row r="16" spans="2:4" ht="15.75">
      <c r="B16" s="13" t="s">
        <v>25</v>
      </c>
      <c r="C16" s="13"/>
      <c r="D16" s="17">
        <v>448.7</v>
      </c>
    </row>
    <row r="17" spans="2:4" ht="15.75">
      <c r="B17" s="7" t="s">
        <v>26</v>
      </c>
      <c r="C17" s="67" t="s">
        <v>45</v>
      </c>
      <c r="D17" s="8">
        <v>65.8</v>
      </c>
    </row>
    <row r="18" spans="2:4" ht="15.75">
      <c r="B18" s="7" t="s">
        <v>28</v>
      </c>
      <c r="C18" s="67"/>
      <c r="D18" s="8">
        <v>32.9</v>
      </c>
    </row>
    <row r="19" spans="2:4" ht="15.75">
      <c r="B19" s="13" t="s">
        <v>30</v>
      </c>
      <c r="C19" s="13"/>
      <c r="D19" s="17">
        <v>98.699999999999989</v>
      </c>
    </row>
    <row r="20" spans="2:4" ht="15.75">
      <c r="B20" s="7" t="s">
        <v>31</v>
      </c>
      <c r="C20" s="67" t="s">
        <v>45</v>
      </c>
      <c r="D20" s="8">
        <v>134.30000000000001</v>
      </c>
    </row>
    <row r="21" spans="2:4" ht="15.75">
      <c r="B21" s="7" t="s">
        <v>37</v>
      </c>
      <c r="C21" s="67"/>
      <c r="D21" s="8">
        <v>54.599999999999994</v>
      </c>
    </row>
    <row r="22" spans="2:4" ht="15.75">
      <c r="B22" s="7" t="s">
        <v>38</v>
      </c>
      <c r="C22" s="67"/>
      <c r="D22" s="8">
        <v>40.5</v>
      </c>
    </row>
    <row r="23" spans="2:4" ht="15.75">
      <c r="B23" s="13" t="s">
        <v>39</v>
      </c>
      <c r="C23" s="13"/>
      <c r="D23" s="17">
        <v>229.4</v>
      </c>
    </row>
    <row r="24" spans="2:4" ht="15.75">
      <c r="B24" s="7" t="s">
        <v>40</v>
      </c>
      <c r="C24" s="67" t="s">
        <v>45</v>
      </c>
      <c r="D24" s="8">
        <v>16.7</v>
      </c>
    </row>
    <row r="25" spans="2:4" ht="15.75">
      <c r="B25" s="7" t="s">
        <v>41</v>
      </c>
      <c r="C25" s="67"/>
      <c r="D25" s="8">
        <v>9.9</v>
      </c>
    </row>
    <row r="26" spans="2:4" ht="15.75">
      <c r="B26" s="13" t="s">
        <v>46</v>
      </c>
      <c r="C26" s="13"/>
      <c r="D26" s="17">
        <v>26.6</v>
      </c>
    </row>
    <row r="27" spans="2:4" ht="16.5" thickBot="1">
      <c r="B27" s="11" t="s">
        <v>5</v>
      </c>
      <c r="C27" s="11"/>
      <c r="D27" s="12">
        <v>803.4</v>
      </c>
    </row>
    <row r="28" spans="2:4" ht="15.75">
      <c r="B28" s="7" t="s">
        <v>6</v>
      </c>
      <c r="C28" s="2"/>
      <c r="D28" s="2"/>
    </row>
  </sheetData>
  <mergeCells count="7">
    <mergeCell ref="C24:C25"/>
    <mergeCell ref="B6:C6"/>
    <mergeCell ref="D6:D7"/>
    <mergeCell ref="C8:C11"/>
    <mergeCell ref="C13:C14"/>
    <mergeCell ref="C17:C18"/>
    <mergeCell ref="C20:C2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TAB 8.1</vt:lpstr>
      <vt:lpstr>TAB 8.2</vt:lpstr>
      <vt:lpstr>TAB 8.3</vt:lpstr>
      <vt:lpstr>TAB 8.4</vt:lpstr>
      <vt:lpstr>TAB 8.5</vt:lpstr>
      <vt:lpstr>Plan4</vt:lpstr>
      <vt:lpstr>Plan5</vt:lpstr>
      <vt:lpstr>Plan6</vt:lpstr>
      <vt:lpstr>Plan7</vt:lpstr>
      <vt:lpstr>Plan8</vt:lpstr>
      <vt:lpstr>Plan9</vt:lpstr>
      <vt:lpstr>Plan10</vt:lpstr>
      <vt:lpstr>Plan11</vt:lpstr>
      <vt:lpstr>Plan12</vt:lpstr>
      <vt:lpstr>Plan13</vt:lpstr>
      <vt:lpstr>Plan14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cp:lastPrinted>2011-05-23T19:29:40Z</cp:lastPrinted>
  <dcterms:created xsi:type="dcterms:W3CDTF">2011-05-06T16:11:44Z</dcterms:created>
  <dcterms:modified xsi:type="dcterms:W3CDTF">2011-08-25T19:00:26Z</dcterms:modified>
</cp:coreProperties>
</file>