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6275" windowHeight="7455"/>
  </bookViews>
  <sheets>
    <sheet name="TAB A2.1.1" sheetId="3" r:id="rId1"/>
    <sheet name="TAB A2.1.2" sheetId="2" r:id="rId2"/>
    <sheet name="TAB A2.1.3" sheetId="4" r:id="rId3"/>
    <sheet name="TAB A2.1.4" sheetId="5" r:id="rId4"/>
    <sheet name="TAB A2.1.5" sheetId="6" r:id="rId5"/>
    <sheet name="TAB A2.1.6" sheetId="7" r:id="rId6"/>
    <sheet name="TAB A.2.1.7" sheetId="8" r:id="rId7"/>
    <sheet name="TAB A.2.1.8" sheetId="9" r:id="rId8"/>
    <sheet name="TAB A.2.1.9" sheetId="10" r:id="rId9"/>
    <sheet name="TRECHO PAR IGUA" sheetId="1" r:id="rId10"/>
  </sheets>
  <externalReferences>
    <externalReference r:id="rId11"/>
  </externalReferences>
  <definedNames>
    <definedName name="_xlnm.Print_Area" localSheetId="0">'TAB A2.1.1'!$B$3:$F$14</definedName>
    <definedName name="_xlnm.Print_Area" localSheetId="1">'TAB A2.1.2'!$B$3:$F$14</definedName>
    <definedName name="_xlnm.Print_Area" localSheetId="2">'TAB A2.1.3'!$B$3:$J$11</definedName>
    <definedName name="_xlnm.Print_Area" localSheetId="3">'TAB A2.1.4'!$B$3:$E$20</definedName>
  </definedNames>
  <calcPr calcId="125725"/>
</workbook>
</file>

<file path=xl/calcChain.xml><?xml version="1.0" encoding="utf-8"?>
<calcChain xmlns="http://schemas.openxmlformats.org/spreadsheetml/2006/main">
  <c r="E8" i="9"/>
  <c r="D8"/>
  <c r="C8"/>
  <c r="E7"/>
  <c r="E9" s="1"/>
  <c r="D7"/>
  <c r="C7"/>
  <c r="H142" i="1"/>
  <c r="G142"/>
  <c r="F142"/>
</calcChain>
</file>

<file path=xl/sharedStrings.xml><?xml version="1.0" encoding="utf-8"?>
<sst xmlns="http://schemas.openxmlformats.org/spreadsheetml/2006/main" count="312" uniqueCount="130">
  <si>
    <t>QUADRO XXX</t>
  </si>
  <si>
    <t>INVESTIMENTOS DA VARIANTE PARANAGUÁ - PINHAIS</t>
  </si>
  <si>
    <t>Discriminação</t>
  </si>
  <si>
    <t>Unidade</t>
  </si>
  <si>
    <t>Quantidade</t>
  </si>
  <si>
    <t>US$/   Unidade</t>
  </si>
  <si>
    <t>US$ Milhões</t>
  </si>
  <si>
    <t>Terraplenagem e drenagem</t>
  </si>
  <si>
    <t>km</t>
  </si>
  <si>
    <t>Obras de arte especiais</t>
  </si>
  <si>
    <t>m</t>
  </si>
  <si>
    <t>Túneis</t>
  </si>
  <si>
    <t>Superestrutura</t>
  </si>
  <si>
    <t>Sub-total</t>
  </si>
  <si>
    <t xml:space="preserve">Supervisão da Obra - Previsão de Custo </t>
  </si>
  <si>
    <t>Total Geral</t>
  </si>
  <si>
    <t>Fonte: Enefer Consultoria, Projetos Ltda e VALEC Engenharia Construções e Ferrovia AS</t>
  </si>
  <si>
    <t>TRECHO PARANAGUÁ - IGUAÇÚ  INVESTIMENTOS EM LICENCIAMENTO DE TRENS</t>
  </si>
  <si>
    <t>Licienciamento de Trens</t>
  </si>
  <si>
    <t>US$ / Unidade</t>
  </si>
  <si>
    <t xml:space="preserve">Totais </t>
  </si>
  <si>
    <t>Sistemas e Equipamentos</t>
  </si>
  <si>
    <t>US$ milhões</t>
  </si>
  <si>
    <t>a) Sistema de Controle Centralizado</t>
  </si>
  <si>
    <t>b) Sistema de Sinalização</t>
  </si>
  <si>
    <t xml:space="preserve">     Pátio de Cruzamento</t>
  </si>
  <si>
    <t>Pátio</t>
  </si>
  <si>
    <t xml:space="preserve">     Terminais</t>
  </si>
  <si>
    <t>Terminal</t>
  </si>
  <si>
    <t>c) Sistema de Telecomunicações</t>
  </si>
  <si>
    <t>d) Equipamentos de Bordo</t>
  </si>
  <si>
    <t>Locomotiva</t>
  </si>
  <si>
    <t>Total</t>
  </si>
  <si>
    <t>Fonte: Enefer Consultoria, Projetos Ltda e VALEC Engenharia Construções e Ferrovia SA - Estudos Operacionais e de Viabilidade Técnica e Econômica da EF-355</t>
  </si>
  <si>
    <t>RELAÇÃO DE TEMINAIS DA ALL E FERROESTE NO CORREDOR</t>
  </si>
  <si>
    <t>TRECHO PARANAGUÁ - IGUAÇÚ</t>
  </si>
  <si>
    <t>Terminais</t>
  </si>
  <si>
    <t>Número de linhas</t>
  </si>
  <si>
    <t>Extensão Linhas (m)</t>
  </si>
  <si>
    <t>Custo   US$/km</t>
  </si>
  <si>
    <t>Custo   US$ Milhões</t>
  </si>
  <si>
    <t>Maior</t>
  </si>
  <si>
    <t>Média</t>
  </si>
  <si>
    <t>Projeto</t>
  </si>
  <si>
    <t>Ampliação Total</t>
  </si>
  <si>
    <t>Km 5 (Paranaguá)</t>
  </si>
  <si>
    <t>Iguaçu</t>
  </si>
  <si>
    <t xml:space="preserve">Total </t>
  </si>
  <si>
    <t>AMPLIAÇÃO DOS DESVIOS - PLANO DE VIAS</t>
  </si>
  <si>
    <t>TRECHO PARANAGUÁ - PINHAIS (VARIANTE)</t>
  </si>
  <si>
    <t>Pátios</t>
  </si>
  <si>
    <t>Desvios Extensões</t>
  </si>
  <si>
    <t>Atual</t>
  </si>
  <si>
    <t>Ampliação</t>
  </si>
  <si>
    <t>Extensão Total</t>
  </si>
  <si>
    <t>Custo de Ampliação (US$ milhões/km)</t>
  </si>
  <si>
    <t>Custo de Ampliação (US$ milhões)</t>
  </si>
  <si>
    <t>TRECHO PINHAIS - IGUAÇÚ</t>
  </si>
  <si>
    <t>Pinhais</t>
  </si>
  <si>
    <t>Km 108</t>
  </si>
  <si>
    <t>INVESTIMENTO EM FROTAS DO TRECHO PARANAGUÁ - IGUAÇÚ DA ALL</t>
  </si>
  <si>
    <t>Descriminação</t>
  </si>
  <si>
    <t>Unidades</t>
  </si>
  <si>
    <t>1º Ano</t>
  </si>
  <si>
    <t>16º Ano</t>
  </si>
  <si>
    <t>31º Ano</t>
  </si>
  <si>
    <t>Necessidade de Locomotivas</t>
  </si>
  <si>
    <t xml:space="preserve">  Aquisição de linha</t>
  </si>
  <si>
    <t xml:space="preserve">  Aquisição de manobra</t>
  </si>
  <si>
    <t>Necessidade de Vagões</t>
  </si>
  <si>
    <t xml:space="preserve">  Aquisição</t>
  </si>
  <si>
    <t>Vagão</t>
  </si>
  <si>
    <t>Custo de Aquisição</t>
  </si>
  <si>
    <t xml:space="preserve">  Linha</t>
  </si>
  <si>
    <t>US$/Locomotiva</t>
  </si>
  <si>
    <t xml:space="preserve">  Manobras</t>
  </si>
  <si>
    <t xml:space="preserve">  Vagão</t>
  </si>
  <si>
    <t>US$/Vagão</t>
  </si>
  <si>
    <t>Investimentos</t>
  </si>
  <si>
    <t xml:space="preserve">  Locomotivas</t>
  </si>
  <si>
    <t xml:space="preserve">  Vagões</t>
  </si>
  <si>
    <t xml:space="preserve">  Total</t>
  </si>
  <si>
    <t>Nota: A aquisição das frotas se inicia para atender as demandas a partir de 2015.</t>
  </si>
  <si>
    <t xml:space="preserve">QUADRO XXX </t>
  </si>
  <si>
    <t>REPOSIÇÃO DE MATERIAIS E SERVIÇOS DA VIA PEMANENTE DOTRECHO PARANAGUÁ - IGUAÇÚ DA ALL - HORIZONTE DE 2015 A 2045</t>
  </si>
  <si>
    <t>Reposição de trilhos assessorios por ano</t>
  </si>
  <si>
    <t>Reposição de dormentes por ano</t>
  </si>
  <si>
    <t>Reposição de lastro por ano</t>
  </si>
  <si>
    <t>Reposição de AMV por ano</t>
  </si>
  <si>
    <t>Reposição dos equipamentos e máquinas por ano</t>
  </si>
  <si>
    <t>Total reposição antual</t>
  </si>
  <si>
    <t>REPOSIÇÃO DE FROTAS DO TRECHO PARANAGUÁ - IGUAÇÚ DA ALL</t>
  </si>
  <si>
    <t>US$  Milhões</t>
  </si>
  <si>
    <t>Locomotivas</t>
  </si>
  <si>
    <t>Vagões</t>
  </si>
  <si>
    <t>Trechos</t>
  </si>
  <si>
    <t>Brasil</t>
  </si>
  <si>
    <t>ALL</t>
  </si>
  <si>
    <t xml:space="preserve">Paranaguá </t>
  </si>
  <si>
    <t>Iguaçú</t>
  </si>
  <si>
    <t>Desvio Ribas</t>
  </si>
  <si>
    <t>Paranaguá</t>
  </si>
  <si>
    <t>TABELA A.2.1.2 // Investimentos da Variante Paranaguá - Pinhais</t>
  </si>
  <si>
    <t>US$ Milhões/ Unidade</t>
  </si>
  <si>
    <t>TABELA A.2.1.4 // Ampliação dos Desvios - Planos de Vias Trecho Paranaguá - Pinhais (Variante)</t>
  </si>
  <si>
    <t>TABELA A.2.1.1 // Trecho Paranaguá - Iguaçu – Investimentos em Licenciamento de Trens</t>
  </si>
  <si>
    <t>Sistema de controle centralizado</t>
  </si>
  <si>
    <t xml:space="preserve">     Pátio de cruzamento</t>
  </si>
  <si>
    <t>Sistema de sinalização</t>
  </si>
  <si>
    <t>Sistema de telecomunicações</t>
  </si>
  <si>
    <t>Equipamentos de bordo</t>
  </si>
  <si>
    <t>Licenciamento de Trens</t>
  </si>
  <si>
    <t>Fonte: Enefer - Consultoria, Projetos Ltda. e Valec - Engenharia, Construções e Ferrovias S.A. - Estudos Operacionais e de Viabilidade Técnica e Econômica da EF-355.</t>
  </si>
  <si>
    <t>Subtotal</t>
  </si>
  <si>
    <t xml:space="preserve">           Valec - Engenharia Construções e Ferrovia S.A.</t>
  </si>
  <si>
    <t xml:space="preserve">Fonte: Enefer - Consultoria, Projetos Ltda. </t>
  </si>
  <si>
    <t>TABELA A.2.1.3 // Relação de Terminais da ALL e da Ferroeste no Corredor BioceânicoTrecho Paranguá - Iguaçú</t>
  </si>
  <si>
    <t>Fonte: Enefer - Consultoria, Projetos Ltda</t>
  </si>
  <si>
    <t>1 (Paranaguá)</t>
  </si>
  <si>
    <t>7 (Pinhais)</t>
  </si>
  <si>
    <t>Fonte: Enefer - Consultoria, Projetos Ltda.</t>
  </si>
  <si>
    <t>Reposição de trilhos assessórios por ano</t>
  </si>
  <si>
    <t>TABELA A.2.1.9 // Investimentos da Variante Paranaguá - Pinhais</t>
  </si>
  <si>
    <t>TABELA A.2.1.5 // Ampliação dos Desvios – Planos de Vias Trecho Pinhais – Iguaçú</t>
  </si>
  <si>
    <t>TABELA A.2.1.6 // Investimento em Frotas do Trecho Paranaguá – Iguaçú da ALL</t>
  </si>
  <si>
    <t>TABELA A.2.1.7 // Reposição de Materiais e Serviços da Via Permanente do Trecho Paranaguá – Iguaçú da ALL – Horizonte de 2015 a 2045</t>
  </si>
  <si>
    <t>TABELA A.2.1.8 // Reposição de Frotas do Trecho Paranaguá – Iguaçú da ALL</t>
  </si>
  <si>
    <t>–</t>
  </si>
  <si>
    <t xml:space="preserve">Supervisão da Obra - Previsão de custo </t>
  </si>
  <si>
    <t>Total Reposição Anual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</si>
</sst>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6" tint="-0.249977111117893"/>
      <name val="Arial"/>
      <family val="2"/>
    </font>
    <font>
      <b/>
      <sz val="12"/>
      <color theme="6" tint="-0.249977111117893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91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3" fillId="2" borderId="1" xfId="0" applyFont="1" applyFill="1" applyBorder="1"/>
    <xf numFmtId="0" fontId="3" fillId="2" borderId="0" xfId="0" applyFont="1" applyFill="1" applyAlignment="1">
      <alignment horizontal="center"/>
    </xf>
    <xf numFmtId="4" fontId="3" fillId="2" borderId="0" xfId="0" applyNumberFormat="1" applyFont="1" applyFill="1"/>
    <xf numFmtId="164" fontId="3" fillId="2" borderId="0" xfId="0" applyNumberFormat="1" applyFont="1" applyFill="1" applyAlignment="1">
      <alignment vertical="center"/>
    </xf>
    <xf numFmtId="3" fontId="3" fillId="2" borderId="0" xfId="0" applyNumberFormat="1" applyFont="1" applyFill="1" applyAlignment="1">
      <alignment horizontal="center"/>
    </xf>
    <xf numFmtId="0" fontId="3" fillId="2" borderId="3" xfId="0" applyFont="1" applyFill="1" applyBorder="1"/>
    <xf numFmtId="0" fontId="3" fillId="2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vertic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0" fillId="2" borderId="4" xfId="0" applyFill="1" applyBorder="1"/>
    <xf numFmtId="10" fontId="3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vertical="center"/>
    </xf>
    <xf numFmtId="0" fontId="1" fillId="2" borderId="1" xfId="0" applyFont="1" applyFill="1" applyBorder="1"/>
    <xf numFmtId="4" fontId="2" fillId="2" borderId="1" xfId="0" applyNumberFormat="1" applyFont="1" applyFill="1" applyBorder="1"/>
    <xf numFmtId="165" fontId="2" fillId="2" borderId="1" xfId="0" applyNumberFormat="1" applyFont="1" applyFill="1" applyBorder="1" applyAlignment="1">
      <alignment vertical="center"/>
    </xf>
    <xf numFmtId="0" fontId="0" fillId="2" borderId="0" xfId="0" applyFill="1"/>
    <xf numFmtId="0" fontId="5" fillId="2" borderId="2" xfId="0" applyFont="1" applyFill="1" applyBorder="1" applyAlignment="1">
      <alignment horizontal="center"/>
    </xf>
    <xf numFmtId="0" fontId="2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165" fontId="3" fillId="2" borderId="0" xfId="0" applyNumberFormat="1" applyFont="1" applyFill="1" applyAlignment="1">
      <alignment horizontal="center" vertical="center"/>
    </xf>
    <xf numFmtId="0" fontId="2" fillId="2" borderId="5" xfId="0" applyFont="1" applyFill="1" applyBorder="1"/>
    <xf numFmtId="0" fontId="1" fillId="2" borderId="5" xfId="0" applyFont="1" applyFill="1" applyBorder="1"/>
    <xf numFmtId="0" fontId="1" fillId="2" borderId="5" xfId="0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0" fontId="3" fillId="2" borderId="0" xfId="0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2" borderId="1" xfId="0" applyFont="1" applyFill="1" applyBorder="1"/>
    <xf numFmtId="0" fontId="0" fillId="2" borderId="1" xfId="0" applyFill="1" applyBorder="1"/>
    <xf numFmtId="0" fontId="3" fillId="2" borderId="0" xfId="0" applyFont="1" applyFill="1" applyBorder="1" applyAlignment="1">
      <alignment horizontal="left"/>
    </xf>
    <xf numFmtId="166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left"/>
    </xf>
    <xf numFmtId="0" fontId="5" fillId="2" borderId="5" xfId="0" applyFont="1" applyFill="1" applyBorder="1"/>
    <xf numFmtId="0" fontId="6" fillId="2" borderId="5" xfId="0" applyFont="1" applyFill="1" applyBorder="1"/>
    <xf numFmtId="165" fontId="2" fillId="2" borderId="5" xfId="0" applyNumberFormat="1" applyFont="1" applyFill="1" applyBorder="1"/>
    <xf numFmtId="0" fontId="2" fillId="2" borderId="0" xfId="0" applyFont="1" applyFill="1" applyAlignment="1">
      <alignment horizontal="left"/>
    </xf>
    <xf numFmtId="0" fontId="2" fillId="2" borderId="3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4" fontId="6" fillId="2" borderId="0" xfId="0" applyNumberFormat="1" applyFont="1" applyFill="1" applyBorder="1"/>
    <xf numFmtId="0" fontId="6" fillId="2" borderId="3" xfId="0" applyFont="1" applyFill="1" applyBorder="1" applyAlignment="1">
      <alignment horizontal="center"/>
    </xf>
    <xf numFmtId="4" fontId="6" fillId="2" borderId="3" xfId="0" applyNumberFormat="1" applyFont="1" applyFill="1" applyBorder="1"/>
    <xf numFmtId="0" fontId="2" fillId="2" borderId="0" xfId="0" applyFont="1" applyFill="1" applyBorder="1" applyAlignment="1">
      <alignment horizontal="left"/>
    </xf>
    <xf numFmtId="4" fontId="5" fillId="2" borderId="0" xfId="0" applyNumberFormat="1" applyFont="1" applyFill="1" applyBorder="1"/>
    <xf numFmtId="4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4" fontId="6" fillId="2" borderId="0" xfId="0" applyNumberFormat="1" applyFont="1" applyFill="1" applyBorder="1" applyAlignment="1">
      <alignment horizontal="right"/>
    </xf>
    <xf numFmtId="165" fontId="5" fillId="2" borderId="0" xfId="0" applyNumberFormat="1" applyFont="1" applyFill="1" applyBorder="1"/>
    <xf numFmtId="0" fontId="5" fillId="2" borderId="1" xfId="0" applyFont="1" applyFill="1" applyBorder="1"/>
    <xf numFmtId="165" fontId="5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165" fontId="0" fillId="0" borderId="0" xfId="0" applyNumberFormat="1"/>
    <xf numFmtId="4" fontId="0" fillId="0" borderId="0" xfId="0" applyNumberFormat="1"/>
    <xf numFmtId="0" fontId="2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4" fontId="6" fillId="2" borderId="7" xfId="0" applyNumberFormat="1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0" fontId="5" fillId="2" borderId="0" xfId="0" applyFont="1" applyFill="1"/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1" fontId="5" fillId="2" borderId="0" xfId="0" applyNumberFormat="1" applyFont="1" applyFill="1" applyAlignment="1">
      <alignment horizontal="center"/>
    </xf>
    <xf numFmtId="1" fontId="6" fillId="2" borderId="0" xfId="0" applyNumberFormat="1" applyFont="1" applyFill="1" applyAlignment="1">
      <alignment horizontal="center"/>
    </xf>
    <xf numFmtId="0" fontId="5" fillId="2" borderId="3" xfId="0" applyFont="1" applyFill="1" applyBorder="1"/>
    <xf numFmtId="0" fontId="6" fillId="2" borderId="3" xfId="0" applyFont="1" applyFill="1" applyBorder="1"/>
    <xf numFmtId="1" fontId="5" fillId="2" borderId="3" xfId="0" applyNumberFormat="1" applyFont="1" applyFill="1" applyBorder="1" applyAlignment="1">
      <alignment horizontal="center"/>
    </xf>
    <xf numFmtId="1" fontId="6" fillId="2" borderId="3" xfId="0" applyNumberFormat="1" applyFont="1" applyFill="1" applyBorder="1" applyAlignment="1">
      <alignment horizontal="center"/>
    </xf>
    <xf numFmtId="3" fontId="6" fillId="2" borderId="0" xfId="0" applyNumberFormat="1" applyFont="1" applyFill="1" applyAlignment="1">
      <alignment horizontal="center"/>
    </xf>
    <xf numFmtId="3" fontId="6" fillId="2" borderId="3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165" fontId="5" fillId="2" borderId="0" xfId="0" applyNumberFormat="1" applyFont="1" applyFill="1" applyAlignment="1">
      <alignment horizontal="center"/>
    </xf>
    <xf numFmtId="165" fontId="5" fillId="2" borderId="3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165" fontId="5" fillId="2" borderId="5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165" fontId="6" fillId="2" borderId="0" xfId="0" applyNumberFormat="1" applyFont="1" applyFill="1" applyBorder="1"/>
    <xf numFmtId="165" fontId="5" fillId="2" borderId="5" xfId="0" applyNumberFormat="1" applyFont="1" applyFill="1" applyBorder="1"/>
    <xf numFmtId="165" fontId="5" fillId="2" borderId="0" xfId="0" applyNumberFormat="1" applyFont="1" applyFill="1" applyAlignment="1">
      <alignment horizontal="right"/>
    </xf>
    <xf numFmtId="0" fontId="6" fillId="2" borderId="2" xfId="0" applyFont="1" applyFill="1" applyBorder="1"/>
    <xf numFmtId="0" fontId="9" fillId="2" borderId="3" xfId="0" applyFont="1" applyFill="1" applyBorder="1" applyAlignment="1">
      <alignment horizontal="center"/>
    </xf>
    <xf numFmtId="0" fontId="10" fillId="2" borderId="0" xfId="0" applyFont="1" applyFill="1" applyBorder="1"/>
    <xf numFmtId="0" fontId="10" fillId="2" borderId="0" xfId="0" applyFont="1" applyFill="1"/>
    <xf numFmtId="0" fontId="10" fillId="2" borderId="1" xfId="0" applyFont="1" applyFill="1" applyBorder="1"/>
    <xf numFmtId="0" fontId="9" fillId="2" borderId="5" xfId="0" applyFont="1" applyFill="1" applyBorder="1"/>
    <xf numFmtId="0" fontId="10" fillId="2" borderId="0" xfId="0" applyFont="1" applyFill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9" fillId="2" borderId="1" xfId="0" applyFont="1" applyFill="1" applyBorder="1"/>
    <xf numFmtId="0" fontId="9" fillId="2" borderId="0" xfId="0" applyFont="1" applyFill="1"/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center"/>
    </xf>
    <xf numFmtId="1" fontId="9" fillId="2" borderId="0" xfId="0" applyNumberFormat="1" applyFont="1" applyFill="1" applyAlignment="1">
      <alignment horizontal="center"/>
    </xf>
    <xf numFmtId="1" fontId="10" fillId="2" borderId="0" xfId="0" applyNumberFormat="1" applyFont="1" applyFill="1" applyAlignment="1">
      <alignment horizontal="center"/>
    </xf>
    <xf numFmtId="0" fontId="9" fillId="2" borderId="3" xfId="0" applyFont="1" applyFill="1" applyBorder="1"/>
    <xf numFmtId="0" fontId="10" fillId="2" borderId="3" xfId="0" applyFont="1" applyFill="1" applyBorder="1"/>
    <xf numFmtId="1" fontId="9" fillId="2" borderId="3" xfId="0" applyNumberFormat="1" applyFont="1" applyFill="1" applyBorder="1" applyAlignment="1">
      <alignment horizontal="center"/>
    </xf>
    <xf numFmtId="1" fontId="10" fillId="2" borderId="3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right"/>
    </xf>
    <xf numFmtId="3" fontId="10" fillId="2" borderId="0" xfId="0" applyNumberFormat="1" applyFont="1" applyFill="1" applyAlignment="1">
      <alignment horizontal="right"/>
    </xf>
    <xf numFmtId="0" fontId="10" fillId="2" borderId="3" xfId="0" applyFont="1" applyFill="1" applyBorder="1" applyAlignment="1">
      <alignment horizontal="right"/>
    </xf>
    <xf numFmtId="3" fontId="10" fillId="2" borderId="3" xfId="0" applyNumberFormat="1" applyFont="1" applyFill="1" applyBorder="1" applyAlignment="1">
      <alignment horizontal="right"/>
    </xf>
    <xf numFmtId="0" fontId="10" fillId="2" borderId="0" xfId="0" applyFont="1" applyFill="1" applyAlignment="1">
      <alignment horizontal="right"/>
    </xf>
    <xf numFmtId="0" fontId="9" fillId="2" borderId="5" xfId="0" applyFont="1" applyFill="1" applyBorder="1" applyAlignment="1">
      <alignment horizontal="center"/>
    </xf>
    <xf numFmtId="165" fontId="9" fillId="2" borderId="5" xfId="0" applyNumberFormat="1" applyFont="1" applyFill="1" applyBorder="1" applyAlignment="1">
      <alignment horizontal="right"/>
    </xf>
    <xf numFmtId="0" fontId="10" fillId="2" borderId="0" xfId="0" applyFont="1" applyFill="1" applyBorder="1" applyAlignment="1">
      <alignment horizontal="left"/>
    </xf>
    <xf numFmtId="0" fontId="0" fillId="0" borderId="0" xfId="0" applyFont="1"/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3" xfId="0" applyNumberFormat="1" applyFont="1" applyFill="1" applyBorder="1" applyAlignment="1">
      <alignment horizontal="right"/>
    </xf>
    <xf numFmtId="165" fontId="6" fillId="2" borderId="0" xfId="0" applyNumberFormat="1" applyFont="1" applyFill="1" applyAlignment="1">
      <alignment horizontal="center"/>
    </xf>
    <xf numFmtId="0" fontId="11" fillId="2" borderId="0" xfId="0" applyFont="1" applyFill="1"/>
    <xf numFmtId="0" fontId="12" fillId="2" borderId="0" xfId="0" applyFont="1" applyFill="1"/>
    <xf numFmtId="3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3" fontId="2" fillId="2" borderId="4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right" vertical="center"/>
    </xf>
    <xf numFmtId="0" fontId="3" fillId="2" borderId="4" xfId="0" applyFont="1" applyFill="1" applyBorder="1"/>
    <xf numFmtId="3" fontId="3" fillId="2" borderId="4" xfId="0" applyNumberFormat="1" applyFont="1" applyFill="1" applyBorder="1" applyAlignment="1">
      <alignment horizontal="right"/>
    </xf>
    <xf numFmtId="164" fontId="3" fillId="2" borderId="4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/>
    </xf>
    <xf numFmtId="164" fontId="3" fillId="2" borderId="0" xfId="0" applyNumberFormat="1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/>
    </xf>
    <xf numFmtId="0" fontId="13" fillId="0" borderId="0" xfId="0" applyFont="1"/>
    <xf numFmtId="165" fontId="6" fillId="2" borderId="0" xfId="0" applyNumberFormat="1" applyFont="1" applyFill="1" applyBorder="1" applyAlignment="1">
      <alignment horizontal="center"/>
    </xf>
    <xf numFmtId="0" fontId="13" fillId="2" borderId="0" xfId="0" applyFont="1" applyFill="1"/>
    <xf numFmtId="165" fontId="3" fillId="2" borderId="0" xfId="0" applyNumberFormat="1" applyFont="1" applyFill="1" applyAlignment="1">
      <alignment horizontal="right" vertical="center"/>
    </xf>
    <xf numFmtId="0" fontId="14" fillId="2" borderId="5" xfId="0" applyFont="1" applyFill="1" applyBorder="1"/>
    <xf numFmtId="0" fontId="14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right" vertical="center"/>
    </xf>
    <xf numFmtId="164" fontId="2" fillId="2" borderId="5" xfId="0" applyNumberFormat="1" applyFont="1" applyFill="1" applyBorder="1" applyAlignment="1">
      <alignment horizontal="right" vertical="center"/>
    </xf>
    <xf numFmtId="165" fontId="2" fillId="2" borderId="5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0" fontId="12" fillId="2" borderId="0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wrapText="1"/>
    </xf>
    <xf numFmtId="0" fontId="5" fillId="2" borderId="1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lientes%202010%20e%202011/BNDES%20%20Bioce&#226;nico/ETAPA%202/CAP&#205;TULOS/Produto%208%20Investimentos/P8%20INVESTIMENT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rono Res Corredor"/>
      <sheetName val="Crono Res Pais"/>
      <sheetName val="Crono Res Ferrovias"/>
      <sheetName val="Crono Res Trechos"/>
      <sheetName val="Crono ALL"/>
      <sheetName val="Crono FERROESTE"/>
      <sheetName val="Crono BRASIL"/>
      <sheetName val="Crono FEPASA"/>
      <sheetName val="Crono SOE BC"/>
      <sheetName val="Crono CHILE"/>
      <sheetName val="Capex ALL"/>
      <sheetName val="Capex ALL1"/>
      <sheetName val="Capex FERROESTE"/>
      <sheetName val="Capex FERROESTE1"/>
      <sheetName val="Capex BRASIL"/>
      <sheetName val="Capex FEPASA"/>
      <sheetName val="Capex FEPASA1"/>
      <sheetName val="Capex SOE BC"/>
      <sheetName val="Capex SOE BC1"/>
      <sheetName val="Capex CHILE"/>
      <sheetName val="Capex CHILE1"/>
      <sheetName val="Capex CORREDOR"/>
      <sheetName val="Capex CORREDOR1"/>
      <sheetName val="TRECHO PAR IGUA"/>
      <sheetName val="TRECHO IGUA DRIBAS"/>
      <sheetName val="TRECHO DRIBAS GUAR"/>
      <sheetName val="TRECHO SFCO EBLEY"/>
      <sheetName val="TRECHO GUARAP CASC"/>
      <sheetName val="TRECHO CASC FRONTBR"/>
      <sheetName val="TRECHO FRON BR ENCARN"/>
      <sheetName val="TRECHO PIRA FRON AR"/>
      <sheetName val="TRECHO FRON AR JVGONZ"/>
      <sheetName val="TRECHO JVGONZ SALTA"/>
      <sheetName val="TRECHO SALTA SOCOM"/>
      <sheetName val="TRECHO SOCOM AUGUS"/>
      <sheetName val="TRECHO AUGUS ANTOF"/>
      <sheetName val=" Inv Frotas"/>
      <sheetName val="Inv Frotas 2"/>
      <sheetName val="Res Frotas"/>
      <sheetName val="Res Frotas3"/>
      <sheetName val="FERROESTE Inst e Equ"/>
      <sheetName val="FEPASA INST E EQU"/>
      <sheetName val="Inv Repo Via1"/>
      <sheetName val="Inv Repo Via"/>
      <sheetName val="Repo Via"/>
      <sheetName val="Totais Paises"/>
      <sheetName val="Orç Variant Paranagua"/>
      <sheetName val="Orç Variant SFCO"/>
      <sheetName val="Orç Variant JOINV"/>
      <sheetName val="Orç Variant JarSul"/>
      <sheetName val="Orç Variant Ipiranga"/>
      <sheetName val="Orç Liga Foz"/>
      <sheetName val="Orç Liga Fbrpa Encar"/>
      <sheetName val="Orç liga Pira FPaAr"/>
      <sheetName val="Orç liga FPaAr Barran"/>
      <sheetName val="Orç P Vias"/>
      <sheetName val="Orç Term Exis"/>
      <sheetName val="Orç Term Novos"/>
      <sheetName val="Orç Licen1 "/>
      <sheetName val="Orç Licen2"/>
      <sheetName val="Orç Rec Super SOE"/>
      <sheetName val="Orç Rec Super Chile"/>
      <sheetName val="SUMÁRIO"/>
      <sheetName val="Custo km Pátio"/>
      <sheetName val="Custo km Troca Trilh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7">
          <cell r="B7">
            <v>34</v>
          </cell>
          <cell r="C7">
            <v>2600000</v>
          </cell>
          <cell r="D7">
            <v>88.4</v>
          </cell>
        </row>
        <row r="8">
          <cell r="B8">
            <v>797</v>
          </cell>
          <cell r="C8">
            <v>120000</v>
          </cell>
          <cell r="D8">
            <v>95.64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4"/>
  <sheetViews>
    <sheetView tabSelected="1" workbookViewId="0">
      <selection activeCell="B2" sqref="B2"/>
    </sheetView>
  </sheetViews>
  <sheetFormatPr defaultRowHeight="15"/>
  <cols>
    <col min="2" max="2" width="36.42578125" customWidth="1"/>
    <col min="3" max="3" width="12.85546875" bestFit="1" customWidth="1"/>
    <col min="4" max="4" width="14" bestFit="1" customWidth="1"/>
    <col min="5" max="5" width="16.85546875" bestFit="1" customWidth="1"/>
    <col min="6" max="6" width="16.28515625" customWidth="1"/>
  </cols>
  <sheetData>
    <row r="3" spans="2:6" ht="15.75">
      <c r="B3" s="128" t="s">
        <v>105</v>
      </c>
      <c r="C3" s="1"/>
      <c r="D3" s="1"/>
      <c r="E3" s="1"/>
      <c r="F3" s="149"/>
    </row>
    <row r="4" spans="2:6" ht="16.5" thickBot="1">
      <c r="B4" s="3"/>
      <c r="C4" s="3"/>
      <c r="D4" s="3"/>
      <c r="E4" s="3"/>
      <c r="F4" s="4"/>
    </row>
    <row r="5" spans="2:6" ht="15.75">
      <c r="B5" s="1" t="s">
        <v>111</v>
      </c>
      <c r="C5" s="158" t="s">
        <v>3</v>
      </c>
      <c r="D5" s="160" t="s">
        <v>4</v>
      </c>
      <c r="E5" s="162" t="s">
        <v>19</v>
      </c>
      <c r="F5" s="23" t="s">
        <v>20</v>
      </c>
    </row>
    <row r="6" spans="2:6" ht="15.75">
      <c r="B6" s="24" t="s">
        <v>21</v>
      </c>
      <c r="C6" s="159"/>
      <c r="D6" s="161"/>
      <c r="E6" s="163"/>
      <c r="F6" s="25" t="s">
        <v>22</v>
      </c>
    </row>
    <row r="7" spans="2:6" ht="15.75">
      <c r="B7" s="2" t="s">
        <v>106</v>
      </c>
      <c r="C7" s="2" t="s">
        <v>3</v>
      </c>
      <c r="D7" s="26">
        <v>1</v>
      </c>
      <c r="E7" s="27">
        <v>6213978.787878789</v>
      </c>
      <c r="F7" s="150">
        <v>6.2139787878787889</v>
      </c>
    </row>
    <row r="8" spans="2:6" ht="15.75">
      <c r="B8" s="2" t="s">
        <v>108</v>
      </c>
      <c r="C8" s="2"/>
      <c r="D8" s="26"/>
      <c r="E8" s="27"/>
      <c r="F8" s="150"/>
    </row>
    <row r="9" spans="2:6" ht="15.75">
      <c r="B9" s="2" t="s">
        <v>107</v>
      </c>
      <c r="C9" s="2" t="s">
        <v>26</v>
      </c>
      <c r="D9" s="26">
        <v>8</v>
      </c>
      <c r="E9" s="27">
        <v>131515.15151515152</v>
      </c>
      <c r="F9" s="150">
        <v>1.0521212121212122</v>
      </c>
    </row>
    <row r="10" spans="2:6" ht="15.75">
      <c r="B10" s="2" t="s">
        <v>27</v>
      </c>
      <c r="C10" s="2" t="s">
        <v>28</v>
      </c>
      <c r="D10" s="26">
        <v>2</v>
      </c>
      <c r="E10" s="27">
        <v>1733766.2337662338</v>
      </c>
      <c r="F10" s="150">
        <v>3.4675324675324677</v>
      </c>
    </row>
    <row r="11" spans="2:6" ht="15.75">
      <c r="B11" s="2" t="s">
        <v>109</v>
      </c>
      <c r="C11" s="2" t="s">
        <v>3</v>
      </c>
      <c r="D11" s="26">
        <v>1</v>
      </c>
      <c r="E11" s="27">
        <v>477575.75757575757</v>
      </c>
      <c r="F11" s="150">
        <v>0.47757575757575754</v>
      </c>
    </row>
    <row r="12" spans="2:6" ht="15.75">
      <c r="B12" s="9" t="s">
        <v>110</v>
      </c>
      <c r="C12" s="9" t="s">
        <v>31</v>
      </c>
      <c r="D12" s="26">
        <v>25</v>
      </c>
      <c r="E12" s="27">
        <v>136969.69696969699</v>
      </c>
      <c r="F12" s="150">
        <v>3.4242424242424261</v>
      </c>
    </row>
    <row r="13" spans="2:6" ht="16.5" thickBot="1">
      <c r="B13" s="29" t="s">
        <v>32</v>
      </c>
      <c r="C13" s="151"/>
      <c r="D13" s="152"/>
      <c r="E13" s="153"/>
      <c r="F13" s="154">
        <v>14.635450649350652</v>
      </c>
    </row>
    <row r="14" spans="2:6" ht="30" customHeight="1">
      <c r="B14" s="164" t="s">
        <v>112</v>
      </c>
      <c r="C14" s="164"/>
      <c r="D14" s="164"/>
      <c r="E14" s="164"/>
      <c r="F14" s="164"/>
    </row>
  </sheetData>
  <mergeCells count="4">
    <mergeCell ref="C5:C6"/>
    <mergeCell ref="D5:D6"/>
    <mergeCell ref="E5:E6"/>
    <mergeCell ref="B14:F1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2:J143"/>
  <sheetViews>
    <sheetView zoomScale="70" zoomScaleNormal="70" workbookViewId="0">
      <selection activeCell="B2" sqref="B2:F13"/>
    </sheetView>
  </sheetViews>
  <sheetFormatPr defaultRowHeight="15"/>
  <cols>
    <col min="2" max="2" width="22.85546875" customWidth="1"/>
    <col min="3" max="3" width="15.140625" customWidth="1"/>
    <col min="4" max="4" width="12" customWidth="1"/>
    <col min="5" max="5" width="15" customWidth="1"/>
    <col min="6" max="6" width="12.28515625" customWidth="1"/>
    <col min="7" max="7" width="11.85546875" customWidth="1"/>
    <col min="8" max="8" width="13.28515625" customWidth="1"/>
    <col min="9" max="9" width="14.7109375" bestFit="1" customWidth="1"/>
    <col min="10" max="10" width="9.42578125" bestFit="1" customWidth="1"/>
  </cols>
  <sheetData>
    <row r="2" spans="2:6" ht="15.75">
      <c r="B2" s="1" t="s">
        <v>0</v>
      </c>
      <c r="C2" s="2"/>
      <c r="D2" s="2"/>
      <c r="E2" s="2"/>
      <c r="F2" s="2"/>
    </row>
    <row r="3" spans="2:6" ht="16.5" thickBot="1">
      <c r="B3" s="3" t="s">
        <v>1</v>
      </c>
      <c r="C3" s="4"/>
      <c r="D3" s="4"/>
      <c r="E3" s="4"/>
      <c r="F3" s="4"/>
    </row>
    <row r="4" spans="2:6">
      <c r="B4" s="160" t="s">
        <v>2</v>
      </c>
      <c r="C4" s="160" t="s">
        <v>3</v>
      </c>
      <c r="D4" s="160" t="s">
        <v>4</v>
      </c>
      <c r="E4" s="162" t="s">
        <v>5</v>
      </c>
      <c r="F4" s="162" t="s">
        <v>6</v>
      </c>
    </row>
    <row r="5" spans="2:6">
      <c r="B5" s="161"/>
      <c r="C5" s="161"/>
      <c r="D5" s="161"/>
      <c r="E5" s="163"/>
      <c r="F5" s="163"/>
    </row>
    <row r="6" spans="2:6" ht="15.75">
      <c r="B6" s="2" t="s">
        <v>7</v>
      </c>
      <c r="C6" s="5" t="s">
        <v>8</v>
      </c>
      <c r="D6" s="5">
        <v>80</v>
      </c>
      <c r="E6" s="6">
        <v>1639095</v>
      </c>
      <c r="F6" s="7">
        <v>131.1276</v>
      </c>
    </row>
    <row r="7" spans="2:6" ht="15.75">
      <c r="B7" s="2" t="s">
        <v>9</v>
      </c>
      <c r="C7" s="5" t="s">
        <v>10</v>
      </c>
      <c r="D7" s="8">
        <v>4300</v>
      </c>
      <c r="E7" s="6">
        <v>20741</v>
      </c>
      <c r="F7" s="7">
        <v>89.186300000000003</v>
      </c>
    </row>
    <row r="8" spans="2:6" ht="15.75">
      <c r="B8" s="2" t="s">
        <v>11</v>
      </c>
      <c r="C8" s="5" t="s">
        <v>10</v>
      </c>
      <c r="D8" s="8">
        <v>10400</v>
      </c>
      <c r="E8" s="6">
        <v>40000</v>
      </c>
      <c r="F8" s="7">
        <v>416</v>
      </c>
    </row>
    <row r="9" spans="2:6" ht="15.75">
      <c r="B9" s="9" t="s">
        <v>12</v>
      </c>
      <c r="C9" s="10" t="s">
        <v>8</v>
      </c>
      <c r="D9" s="10">
        <v>106.1</v>
      </c>
      <c r="E9" s="6">
        <v>874524.6</v>
      </c>
      <c r="F9" s="11">
        <v>92.787060059999988</v>
      </c>
    </row>
    <row r="10" spans="2:6" ht="15.75">
      <c r="B10" s="12" t="s">
        <v>13</v>
      </c>
      <c r="C10" s="12"/>
      <c r="D10" s="12"/>
      <c r="E10" s="12"/>
      <c r="F10" s="13">
        <v>729.10096006000003</v>
      </c>
    </row>
    <row r="11" spans="2:6" ht="15.75">
      <c r="B11" s="14" t="s">
        <v>14</v>
      </c>
      <c r="C11" s="15"/>
      <c r="D11" s="16">
        <v>0.05</v>
      </c>
      <c r="E11" s="17"/>
      <c r="F11" s="18">
        <v>36.455048003000002</v>
      </c>
    </row>
    <row r="12" spans="2:6" ht="16.5" thickBot="1">
      <c r="B12" s="3" t="s">
        <v>15</v>
      </c>
      <c r="C12" s="19" t="s">
        <v>8</v>
      </c>
      <c r="D12" s="19"/>
      <c r="E12" s="20">
        <v>9569450.1007874999</v>
      </c>
      <c r="F12" s="21">
        <v>765.55600806300004</v>
      </c>
    </row>
    <row r="13" spans="2:6" ht="42" customHeight="1">
      <c r="B13" s="164" t="s">
        <v>16</v>
      </c>
      <c r="C13" s="164"/>
      <c r="D13" s="164"/>
      <c r="E13" s="164"/>
      <c r="F13" s="164"/>
    </row>
    <row r="17" spans="2:10" ht="15.75">
      <c r="B17" s="1" t="s">
        <v>0</v>
      </c>
      <c r="C17" s="1"/>
      <c r="D17" s="1"/>
      <c r="E17" s="1"/>
      <c r="F17" s="22"/>
    </row>
    <row r="18" spans="2:10" ht="16.5" thickBot="1">
      <c r="B18" s="3" t="s">
        <v>17</v>
      </c>
      <c r="C18" s="3"/>
      <c r="D18" s="3"/>
      <c r="E18" s="3"/>
      <c r="F18" s="4"/>
    </row>
    <row r="19" spans="2:10" ht="15.75">
      <c r="B19" s="1" t="s">
        <v>18</v>
      </c>
      <c r="C19" s="158" t="s">
        <v>3</v>
      </c>
      <c r="D19" s="160" t="s">
        <v>4</v>
      </c>
      <c r="E19" s="162" t="s">
        <v>19</v>
      </c>
      <c r="F19" s="23" t="s">
        <v>20</v>
      </c>
    </row>
    <row r="20" spans="2:10" ht="15.75">
      <c r="B20" s="24" t="s">
        <v>21</v>
      </c>
      <c r="C20" s="159"/>
      <c r="D20" s="161"/>
      <c r="E20" s="163"/>
      <c r="F20" s="25" t="s">
        <v>22</v>
      </c>
    </row>
    <row r="21" spans="2:10" ht="15.75">
      <c r="B21" s="2" t="s">
        <v>23</v>
      </c>
      <c r="C21" s="2" t="s">
        <v>3</v>
      </c>
      <c r="D21" s="26">
        <v>1</v>
      </c>
      <c r="E21" s="27">
        <v>6213978.787878789</v>
      </c>
      <c r="F21" s="28">
        <v>6.2139787878787889</v>
      </c>
    </row>
    <row r="22" spans="2:10" ht="15.75">
      <c r="B22" s="2" t="s">
        <v>24</v>
      </c>
      <c r="C22" s="2"/>
      <c r="D22" s="26"/>
      <c r="E22" s="27"/>
      <c r="F22" s="28"/>
    </row>
    <row r="23" spans="2:10" ht="15.75">
      <c r="B23" s="2" t="s">
        <v>25</v>
      </c>
      <c r="C23" s="2" t="s">
        <v>26</v>
      </c>
      <c r="D23" s="26">
        <v>8</v>
      </c>
      <c r="E23" s="27">
        <v>131515.15151515152</v>
      </c>
      <c r="F23" s="28">
        <v>1.0521212121212122</v>
      </c>
    </row>
    <row r="24" spans="2:10" ht="15.75">
      <c r="B24" s="2" t="s">
        <v>27</v>
      </c>
      <c r="C24" s="2" t="s">
        <v>28</v>
      </c>
      <c r="D24" s="26">
        <v>2</v>
      </c>
      <c r="E24" s="27">
        <v>1733766.2337662338</v>
      </c>
      <c r="F24" s="28">
        <v>3.4675324675324677</v>
      </c>
    </row>
    <row r="25" spans="2:10" ht="15.75">
      <c r="B25" s="2" t="s">
        <v>29</v>
      </c>
      <c r="C25" s="2" t="s">
        <v>3</v>
      </c>
      <c r="D25" s="26">
        <v>1</v>
      </c>
      <c r="E25" s="27">
        <v>477575.75757575757</v>
      </c>
      <c r="F25" s="28">
        <v>0.47757575757575754</v>
      </c>
    </row>
    <row r="26" spans="2:10" ht="15.75">
      <c r="B26" s="9" t="s">
        <v>30</v>
      </c>
      <c r="C26" s="9" t="s">
        <v>31</v>
      </c>
      <c r="D26" s="26">
        <v>25</v>
      </c>
      <c r="E26" s="27">
        <v>136969.69696969699</v>
      </c>
      <c r="F26" s="28">
        <v>3.4242424242424261</v>
      </c>
    </row>
    <row r="27" spans="2:10" ht="16.5" thickBot="1">
      <c r="B27" s="29" t="s">
        <v>32</v>
      </c>
      <c r="C27" s="30"/>
      <c r="D27" s="31"/>
      <c r="E27" s="31"/>
      <c r="F27" s="32">
        <v>14.635450649350652</v>
      </c>
    </row>
    <row r="28" spans="2:10" ht="15.75">
      <c r="B28" s="164" t="s">
        <v>33</v>
      </c>
      <c r="C28" s="164"/>
      <c r="D28" s="164"/>
      <c r="E28" s="164"/>
      <c r="F28" s="164"/>
    </row>
    <row r="31" spans="2:10" ht="15.75">
      <c r="B31" s="33" t="s">
        <v>0</v>
      </c>
      <c r="C31" s="33"/>
      <c r="D31" s="34"/>
      <c r="E31" s="34"/>
      <c r="F31" s="34"/>
      <c r="G31" s="35"/>
      <c r="H31" s="35"/>
      <c r="I31" s="36"/>
      <c r="J31" s="22"/>
    </row>
    <row r="32" spans="2:10" ht="15.75">
      <c r="B32" s="33" t="s">
        <v>34</v>
      </c>
      <c r="C32" s="33"/>
      <c r="D32" s="34"/>
      <c r="E32" s="34"/>
      <c r="F32" s="34"/>
      <c r="G32" s="35"/>
      <c r="H32" s="35"/>
      <c r="I32" s="36"/>
      <c r="J32" s="22"/>
    </row>
    <row r="33" spans="2:10" ht="16.5" thickBot="1">
      <c r="B33" s="172" t="s">
        <v>35</v>
      </c>
      <c r="C33" s="172"/>
      <c r="D33" s="172"/>
      <c r="E33" s="172"/>
      <c r="F33" s="172"/>
      <c r="G33" s="37"/>
      <c r="H33" s="37"/>
      <c r="I33" s="37"/>
      <c r="J33" s="38"/>
    </row>
    <row r="34" spans="2:10" ht="15.75" customHeight="1">
      <c r="B34" s="173" t="s">
        <v>36</v>
      </c>
      <c r="C34" s="174" t="s">
        <v>37</v>
      </c>
      <c r="D34" s="173" t="s">
        <v>38</v>
      </c>
      <c r="E34" s="173"/>
      <c r="F34" s="173"/>
      <c r="G34" s="173"/>
      <c r="H34" s="173"/>
      <c r="I34" s="167" t="s">
        <v>39</v>
      </c>
      <c r="J34" s="167" t="s">
        <v>40</v>
      </c>
    </row>
    <row r="35" spans="2:10" ht="15" customHeight="1">
      <c r="B35" s="170"/>
      <c r="C35" s="171"/>
      <c r="D35" s="170" t="s">
        <v>41</v>
      </c>
      <c r="E35" s="170" t="s">
        <v>42</v>
      </c>
      <c r="F35" s="170" t="s">
        <v>32</v>
      </c>
      <c r="G35" s="170" t="s">
        <v>43</v>
      </c>
      <c r="H35" s="171" t="s">
        <v>44</v>
      </c>
      <c r="I35" s="168"/>
      <c r="J35" s="168"/>
    </row>
    <row r="36" spans="2:10" ht="15" customHeight="1">
      <c r="B36" s="170"/>
      <c r="C36" s="171"/>
      <c r="D36" s="170"/>
      <c r="E36" s="170"/>
      <c r="F36" s="170"/>
      <c r="G36" s="170"/>
      <c r="H36" s="171"/>
      <c r="I36" s="169"/>
      <c r="J36" s="169"/>
    </row>
    <row r="37" spans="2:10" ht="15.75">
      <c r="B37" s="39" t="s">
        <v>45</v>
      </c>
      <c r="C37" s="40">
        <v>23</v>
      </c>
      <c r="D37" s="41">
        <v>3651</v>
      </c>
      <c r="E37" s="41">
        <v>1850</v>
      </c>
      <c r="F37" s="41">
        <v>42550</v>
      </c>
      <c r="G37" s="41">
        <v>2100</v>
      </c>
      <c r="H37" s="41">
        <v>5750</v>
      </c>
      <c r="I37" s="41">
        <v>2048905.2273530029</v>
      </c>
      <c r="J37" s="42">
        <v>11.781205057279767</v>
      </c>
    </row>
    <row r="38" spans="2:10" ht="15.75">
      <c r="B38" s="43" t="s">
        <v>46</v>
      </c>
      <c r="C38" s="40">
        <v>20</v>
      </c>
      <c r="D38" s="41">
        <v>2288</v>
      </c>
      <c r="E38" s="41">
        <v>1800</v>
      </c>
      <c r="F38" s="41">
        <v>36000</v>
      </c>
      <c r="G38" s="41">
        <v>2100</v>
      </c>
      <c r="H38" s="41">
        <v>6000</v>
      </c>
      <c r="I38" s="41">
        <v>2048905.2273530029</v>
      </c>
      <c r="J38" s="42">
        <v>12.293431364118018</v>
      </c>
    </row>
    <row r="39" spans="2:10" ht="16.5" thickBot="1">
      <c r="B39" s="44" t="s">
        <v>47</v>
      </c>
      <c r="C39" s="45"/>
      <c r="D39" s="45"/>
      <c r="E39" s="45"/>
      <c r="F39" s="45"/>
      <c r="G39" s="45"/>
      <c r="H39" s="45"/>
      <c r="I39" s="45"/>
      <c r="J39" s="46">
        <v>24.074636421397784</v>
      </c>
    </row>
    <row r="40" spans="2:10" ht="15.75">
      <c r="B40" s="94" t="s">
        <v>120</v>
      </c>
      <c r="C40" s="36"/>
      <c r="D40" s="36"/>
      <c r="E40" s="36"/>
      <c r="F40" s="36"/>
      <c r="G40" s="36"/>
      <c r="H40" s="36"/>
      <c r="I40" s="36"/>
      <c r="J40" s="22"/>
    </row>
    <row r="43" spans="2:10" ht="15.75">
      <c r="B43" s="47" t="s">
        <v>0</v>
      </c>
      <c r="C43" s="36"/>
      <c r="D43" s="36"/>
      <c r="E43" s="36"/>
    </row>
    <row r="44" spans="2:10" ht="18.75">
      <c r="B44" s="190" t="s">
        <v>48</v>
      </c>
      <c r="C44" s="190"/>
      <c r="D44" s="190"/>
      <c r="E44" s="190"/>
    </row>
    <row r="45" spans="2:10" ht="16.5" thickBot="1">
      <c r="B45" s="176" t="s">
        <v>49</v>
      </c>
      <c r="C45" s="176"/>
      <c r="D45" s="176"/>
      <c r="E45" s="176"/>
    </row>
    <row r="46" spans="2:10" ht="15.75">
      <c r="B46" s="160" t="s">
        <v>50</v>
      </c>
      <c r="C46" s="173" t="s">
        <v>51</v>
      </c>
      <c r="D46" s="173"/>
      <c r="E46" s="173"/>
    </row>
    <row r="47" spans="2:10">
      <c r="B47" s="177"/>
      <c r="C47" s="178" t="s">
        <v>52</v>
      </c>
      <c r="D47" s="178" t="s">
        <v>43</v>
      </c>
      <c r="E47" s="178" t="s">
        <v>53</v>
      </c>
    </row>
    <row r="48" spans="2:10">
      <c r="B48" s="177"/>
      <c r="C48" s="161"/>
      <c r="D48" s="161"/>
      <c r="E48" s="161"/>
    </row>
    <row r="49" spans="2:5" ht="15.75">
      <c r="B49" s="161"/>
      <c r="C49" s="48" t="s">
        <v>10</v>
      </c>
      <c r="D49" s="48" t="s">
        <v>10</v>
      </c>
      <c r="E49" s="48" t="s">
        <v>10</v>
      </c>
    </row>
    <row r="50" spans="2:5" ht="15.75">
      <c r="B50" s="49" t="s">
        <v>101</v>
      </c>
      <c r="C50" s="50">
        <v>3651</v>
      </c>
      <c r="D50" s="50">
        <v>3651</v>
      </c>
      <c r="E50" s="50">
        <v>0</v>
      </c>
    </row>
    <row r="51" spans="2:5" ht="15.75">
      <c r="B51" s="49">
        <v>2</v>
      </c>
      <c r="C51" s="50">
        <v>0</v>
      </c>
      <c r="D51" s="50">
        <v>1850</v>
      </c>
      <c r="E51" s="50">
        <v>0</v>
      </c>
    </row>
    <row r="52" spans="2:5" ht="15.75">
      <c r="B52" s="49">
        <v>3</v>
      </c>
      <c r="C52" s="50">
        <v>0</v>
      </c>
      <c r="D52" s="50">
        <v>1850</v>
      </c>
      <c r="E52" s="50">
        <v>0</v>
      </c>
    </row>
    <row r="53" spans="2:5" ht="15.75">
      <c r="B53" s="49">
        <v>4</v>
      </c>
      <c r="C53" s="50">
        <v>0</v>
      </c>
      <c r="D53" s="50">
        <v>1850</v>
      </c>
      <c r="E53" s="50">
        <v>0</v>
      </c>
    </row>
    <row r="54" spans="2:5" ht="15.75">
      <c r="B54" s="49">
        <v>5</v>
      </c>
      <c r="C54" s="50">
        <v>0</v>
      </c>
      <c r="D54" s="50">
        <v>1850</v>
      </c>
      <c r="E54" s="50">
        <v>0</v>
      </c>
    </row>
    <row r="55" spans="2:5" ht="15.75">
      <c r="B55" s="49">
        <v>6</v>
      </c>
      <c r="C55" s="50">
        <v>0</v>
      </c>
      <c r="D55" s="50">
        <v>1850</v>
      </c>
      <c r="E55" s="50">
        <v>0</v>
      </c>
    </row>
    <row r="56" spans="2:5" ht="15.75">
      <c r="B56" s="49">
        <v>6</v>
      </c>
      <c r="C56" s="50">
        <v>0</v>
      </c>
      <c r="D56" s="50">
        <v>1850</v>
      </c>
      <c r="E56" s="50">
        <v>0</v>
      </c>
    </row>
    <row r="57" spans="2:5" ht="15.75">
      <c r="B57" s="51" t="s">
        <v>58</v>
      </c>
      <c r="C57" s="52">
        <v>714</v>
      </c>
      <c r="D57" s="52">
        <v>1850</v>
      </c>
      <c r="E57" s="52">
        <v>1136</v>
      </c>
    </row>
    <row r="58" spans="2:5" ht="15.75">
      <c r="B58" s="53" t="s">
        <v>54</v>
      </c>
      <c r="C58" s="54">
        <v>4365</v>
      </c>
      <c r="D58" s="54">
        <v>16601</v>
      </c>
      <c r="E58" s="55">
        <v>1136</v>
      </c>
    </row>
    <row r="59" spans="2:5" ht="15.75">
      <c r="B59" s="56" t="s">
        <v>55</v>
      </c>
      <c r="C59" s="57"/>
      <c r="D59" s="35"/>
      <c r="E59" s="58">
        <v>2.0489052273530031</v>
      </c>
    </row>
    <row r="60" spans="2:5" ht="16.5" thickBot="1">
      <c r="B60" s="59" t="s">
        <v>56</v>
      </c>
      <c r="C60" s="37"/>
      <c r="D60" s="37"/>
      <c r="E60" s="60">
        <v>2.3275563382730113</v>
      </c>
    </row>
    <row r="61" spans="2:5" ht="15.75">
      <c r="B61" s="94" t="s">
        <v>120</v>
      </c>
      <c r="C61" s="36"/>
      <c r="D61" s="36"/>
      <c r="E61" s="36"/>
    </row>
    <row r="64" spans="2:5" ht="15.75">
      <c r="B64" s="47" t="s">
        <v>0</v>
      </c>
      <c r="C64" s="47"/>
      <c r="D64" s="47"/>
      <c r="E64" s="36"/>
    </row>
    <row r="65" spans="2:10" ht="15.75">
      <c r="B65" s="47" t="s">
        <v>48</v>
      </c>
      <c r="C65" s="47"/>
      <c r="D65" s="47"/>
      <c r="E65" s="36"/>
    </row>
    <row r="66" spans="2:10" ht="16.5" thickBot="1">
      <c r="B66" s="61" t="s">
        <v>57</v>
      </c>
      <c r="C66" s="61"/>
      <c r="D66" s="61"/>
      <c r="E66" s="37"/>
    </row>
    <row r="67" spans="2:10" ht="15.75">
      <c r="B67" s="160" t="s">
        <v>50</v>
      </c>
      <c r="C67" s="173" t="s">
        <v>51</v>
      </c>
      <c r="D67" s="173"/>
      <c r="E67" s="173"/>
    </row>
    <row r="68" spans="2:10">
      <c r="B68" s="177"/>
      <c r="C68" s="178" t="s">
        <v>52</v>
      </c>
      <c r="D68" s="178" t="s">
        <v>43</v>
      </c>
      <c r="E68" s="178" t="s">
        <v>53</v>
      </c>
      <c r="J68" s="62">
        <v>4.4133418597183685</v>
      </c>
    </row>
    <row r="69" spans="2:10">
      <c r="B69" s="177"/>
      <c r="C69" s="161"/>
      <c r="D69" s="161"/>
      <c r="E69" s="161"/>
      <c r="J69" s="63">
        <v>2154</v>
      </c>
    </row>
    <row r="70" spans="2:10" ht="15.75">
      <c r="B70" s="177"/>
      <c r="C70" s="64" t="s">
        <v>10</v>
      </c>
      <c r="D70" s="64" t="s">
        <v>10</v>
      </c>
      <c r="E70" s="64" t="s">
        <v>10</v>
      </c>
    </row>
    <row r="71" spans="2:10" ht="15.75">
      <c r="B71" s="65" t="s">
        <v>58</v>
      </c>
      <c r="C71" s="66">
        <v>714</v>
      </c>
      <c r="D71" s="66">
        <v>1850</v>
      </c>
      <c r="E71" s="66">
        <v>1136</v>
      </c>
    </row>
    <row r="72" spans="2:10" ht="15.75">
      <c r="B72" s="64" t="s">
        <v>59</v>
      </c>
      <c r="C72" s="57">
        <v>832</v>
      </c>
      <c r="D72" s="57">
        <v>1850</v>
      </c>
      <c r="E72" s="57">
        <v>1018</v>
      </c>
    </row>
    <row r="73" spans="2:10" ht="15.75">
      <c r="B73" s="48" t="s">
        <v>46</v>
      </c>
      <c r="C73" s="67">
        <v>2288</v>
      </c>
      <c r="D73" s="67">
        <v>2288</v>
      </c>
      <c r="E73" s="67">
        <v>0</v>
      </c>
    </row>
    <row r="74" spans="2:10" ht="15.75">
      <c r="B74" s="53" t="s">
        <v>54</v>
      </c>
      <c r="C74" s="54">
        <v>3120</v>
      </c>
      <c r="D74" s="54">
        <v>4138</v>
      </c>
      <c r="E74" s="54">
        <v>1018</v>
      </c>
    </row>
    <row r="75" spans="2:10" ht="15.75">
      <c r="B75" s="56" t="s">
        <v>55</v>
      </c>
      <c r="C75" s="57"/>
      <c r="D75" s="35"/>
      <c r="E75" s="58">
        <v>2.0489052273530031</v>
      </c>
    </row>
    <row r="76" spans="2:10" ht="16.5" thickBot="1">
      <c r="B76" s="59" t="s">
        <v>56</v>
      </c>
      <c r="C76" s="37"/>
      <c r="D76" s="37"/>
      <c r="E76" s="60">
        <v>2.0857855214453571</v>
      </c>
    </row>
    <row r="77" spans="2:10" ht="15.75">
      <c r="B77" s="94" t="s">
        <v>120</v>
      </c>
      <c r="C77" s="36"/>
      <c r="D77" s="36"/>
      <c r="E77" s="36"/>
    </row>
    <row r="80" spans="2:10" ht="15.75">
      <c r="B80" s="68" t="s">
        <v>0</v>
      </c>
      <c r="C80" s="36"/>
      <c r="D80" s="36"/>
      <c r="E80" s="36"/>
      <c r="F80" s="36"/>
      <c r="G80" s="36"/>
      <c r="H80" s="36"/>
    </row>
    <row r="81" spans="2:8" ht="16.5" thickBot="1">
      <c r="B81" s="59" t="s">
        <v>60</v>
      </c>
      <c r="C81" s="59"/>
      <c r="D81" s="59"/>
      <c r="E81" s="59"/>
      <c r="F81" s="37"/>
      <c r="G81" s="35"/>
      <c r="H81" s="36"/>
    </row>
    <row r="82" spans="2:8" ht="15.75">
      <c r="B82" s="188" t="s">
        <v>61</v>
      </c>
      <c r="C82" s="188" t="s">
        <v>62</v>
      </c>
      <c r="D82" s="188" t="s">
        <v>32</v>
      </c>
      <c r="E82" s="69">
        <v>2010</v>
      </c>
      <c r="F82" s="25">
        <v>2015</v>
      </c>
      <c r="G82" s="70">
        <v>2030</v>
      </c>
      <c r="H82" s="70">
        <v>2045</v>
      </c>
    </row>
    <row r="83" spans="2:8" ht="16.5" thickBot="1">
      <c r="B83" s="189"/>
      <c r="C83" s="189"/>
      <c r="D83" s="189"/>
      <c r="E83" s="71"/>
      <c r="F83" s="72" t="s">
        <v>63</v>
      </c>
      <c r="G83" s="72" t="s">
        <v>64</v>
      </c>
      <c r="H83" s="72" t="s">
        <v>65</v>
      </c>
    </row>
    <row r="84" spans="2:8" ht="15.75">
      <c r="B84" s="68" t="s">
        <v>66</v>
      </c>
      <c r="C84" s="36"/>
      <c r="D84" s="73"/>
      <c r="E84" s="36"/>
      <c r="F84" s="36"/>
      <c r="G84" s="36"/>
      <c r="H84" s="36"/>
    </row>
    <row r="85" spans="2:8" ht="15.75">
      <c r="B85" s="35" t="s">
        <v>67</v>
      </c>
      <c r="C85" s="74" t="s">
        <v>31</v>
      </c>
      <c r="D85" s="75">
        <v>23</v>
      </c>
      <c r="E85" s="76"/>
      <c r="F85" s="76">
        <v>0</v>
      </c>
      <c r="G85" s="76">
        <v>8</v>
      </c>
      <c r="H85" s="76">
        <v>15</v>
      </c>
    </row>
    <row r="86" spans="2:8" ht="15.75">
      <c r="B86" s="36" t="s">
        <v>68</v>
      </c>
      <c r="C86" s="49" t="s">
        <v>31</v>
      </c>
      <c r="D86" s="75">
        <v>2</v>
      </c>
      <c r="E86" s="76"/>
      <c r="F86" s="76">
        <v>0</v>
      </c>
      <c r="G86" s="76">
        <v>2</v>
      </c>
      <c r="H86" s="76">
        <v>0</v>
      </c>
    </row>
    <row r="87" spans="2:8" ht="15.75">
      <c r="B87" s="77" t="s">
        <v>69</v>
      </c>
      <c r="C87" s="51"/>
      <c r="D87" s="25"/>
      <c r="E87" s="51"/>
      <c r="F87" s="51"/>
      <c r="G87" s="51"/>
      <c r="H87" s="51"/>
    </row>
    <row r="88" spans="2:8" ht="15.75">
      <c r="B88" s="78" t="s">
        <v>70</v>
      </c>
      <c r="C88" s="51" t="s">
        <v>71</v>
      </c>
      <c r="D88" s="79">
        <v>451</v>
      </c>
      <c r="E88" s="80"/>
      <c r="F88" s="80">
        <v>0</v>
      </c>
      <c r="G88" s="80">
        <v>192</v>
      </c>
      <c r="H88" s="80">
        <v>259</v>
      </c>
    </row>
    <row r="89" spans="2:8" ht="15.75">
      <c r="B89" s="68" t="s">
        <v>72</v>
      </c>
      <c r="C89" s="36"/>
      <c r="D89" s="73"/>
      <c r="E89" s="49"/>
      <c r="F89" s="49"/>
      <c r="G89" s="49"/>
      <c r="H89" s="49"/>
    </row>
    <row r="90" spans="2:8" ht="15.75">
      <c r="B90" s="36" t="s">
        <v>73</v>
      </c>
      <c r="C90" s="49" t="s">
        <v>74</v>
      </c>
      <c r="D90" s="73"/>
      <c r="E90" s="81"/>
      <c r="F90" s="81">
        <v>2600000</v>
      </c>
      <c r="G90" s="81">
        <v>2600000</v>
      </c>
      <c r="H90" s="81">
        <v>2600000</v>
      </c>
    </row>
    <row r="91" spans="2:8" ht="15.75">
      <c r="B91" s="36" t="s">
        <v>75</v>
      </c>
      <c r="C91" s="49" t="s">
        <v>74</v>
      </c>
      <c r="D91" s="73"/>
      <c r="E91" s="81"/>
      <c r="F91" s="81">
        <v>1700000</v>
      </c>
      <c r="G91" s="81">
        <v>1700000</v>
      </c>
      <c r="H91" s="81">
        <v>1700000</v>
      </c>
    </row>
    <row r="92" spans="2:8" ht="15.75">
      <c r="B92" s="78" t="s">
        <v>76</v>
      </c>
      <c r="C92" s="51" t="s">
        <v>77</v>
      </c>
      <c r="D92" s="51"/>
      <c r="E92" s="82"/>
      <c r="F92" s="82">
        <v>120000</v>
      </c>
      <c r="G92" s="82">
        <v>120000</v>
      </c>
      <c r="H92" s="82">
        <v>120000</v>
      </c>
    </row>
    <row r="93" spans="2:8" ht="15.75">
      <c r="B93" s="68" t="s">
        <v>78</v>
      </c>
      <c r="C93" s="36"/>
      <c r="D93" s="49"/>
      <c r="E93" s="49"/>
      <c r="F93" s="49"/>
      <c r="G93" s="49"/>
      <c r="H93" s="49"/>
    </row>
    <row r="94" spans="2:8" ht="15.75">
      <c r="B94" s="68" t="s">
        <v>79</v>
      </c>
      <c r="C94" s="73" t="s">
        <v>22</v>
      </c>
      <c r="D94" s="83">
        <v>63.2</v>
      </c>
      <c r="E94" s="84"/>
      <c r="F94" s="84">
        <v>0</v>
      </c>
      <c r="G94" s="84">
        <v>24.2</v>
      </c>
      <c r="H94" s="84">
        <v>39</v>
      </c>
    </row>
    <row r="95" spans="2:8" ht="15.75">
      <c r="B95" s="68" t="s">
        <v>80</v>
      </c>
      <c r="C95" s="25" t="s">
        <v>22</v>
      </c>
      <c r="D95" s="85">
        <v>54.12</v>
      </c>
      <c r="E95" s="84"/>
      <c r="F95" s="84">
        <v>0</v>
      </c>
      <c r="G95" s="84">
        <v>23.04</v>
      </c>
      <c r="H95" s="84">
        <v>31.08</v>
      </c>
    </row>
    <row r="96" spans="2:8" ht="16.5" thickBot="1">
      <c r="B96" s="44" t="s">
        <v>81</v>
      </c>
      <c r="C96" s="86" t="s">
        <v>22</v>
      </c>
      <c r="D96" s="87">
        <v>117.32</v>
      </c>
      <c r="E96" s="87"/>
      <c r="F96" s="87">
        <v>0</v>
      </c>
      <c r="G96" s="87">
        <v>47.239999999999995</v>
      </c>
      <c r="H96" s="87">
        <v>70.08</v>
      </c>
    </row>
    <row r="97" spans="2:8" ht="15.75">
      <c r="B97" s="88" t="s">
        <v>82</v>
      </c>
      <c r="C97" s="36"/>
      <c r="D97" s="36"/>
      <c r="E97" s="36"/>
      <c r="F97" s="36"/>
      <c r="G97" s="36"/>
      <c r="H97" s="36"/>
    </row>
    <row r="98" spans="2:8" ht="15.75">
      <c r="B98" s="94" t="s">
        <v>120</v>
      </c>
      <c r="C98" s="36"/>
      <c r="D98" s="36"/>
      <c r="E98" s="36"/>
      <c r="F98" s="36"/>
      <c r="G98" s="36"/>
      <c r="H98" s="36"/>
    </row>
    <row r="100" spans="2:8">
      <c r="D100">
        <v>117.32</v>
      </c>
    </row>
    <row r="101" spans="2:8" ht="15.75">
      <c r="B101" s="68" t="s">
        <v>83</v>
      </c>
      <c r="C101" s="68"/>
      <c r="D101" s="68"/>
    </row>
    <row r="102" spans="2:8" ht="16.5" thickBot="1">
      <c r="B102" s="181" t="s">
        <v>84</v>
      </c>
      <c r="C102" s="181"/>
      <c r="D102" s="181"/>
    </row>
    <row r="103" spans="2:8" ht="15.75">
      <c r="B103" s="182" t="s">
        <v>2</v>
      </c>
      <c r="C103" s="182"/>
      <c r="D103" s="23" t="s">
        <v>20</v>
      </c>
    </row>
    <row r="104" spans="2:8" ht="15.75">
      <c r="B104" s="183"/>
      <c r="C104" s="183"/>
      <c r="D104" s="25" t="s">
        <v>22</v>
      </c>
    </row>
    <row r="105" spans="2:8" ht="15.75">
      <c r="B105" s="35" t="s">
        <v>85</v>
      </c>
      <c r="C105" s="56"/>
      <c r="D105" s="89">
        <v>22.930743553210824</v>
      </c>
    </row>
    <row r="106" spans="2:8" ht="15.75">
      <c r="B106" s="35" t="s">
        <v>86</v>
      </c>
      <c r="C106" s="35"/>
      <c r="D106" s="89">
        <v>12.836698427096431</v>
      </c>
    </row>
    <row r="107" spans="2:8" ht="15.75">
      <c r="B107" s="35" t="s">
        <v>87</v>
      </c>
      <c r="C107" s="35"/>
      <c r="D107" s="89">
        <v>7.1198713975437746</v>
      </c>
    </row>
    <row r="108" spans="2:8" ht="15.75">
      <c r="B108" s="35" t="s">
        <v>88</v>
      </c>
      <c r="C108" s="35"/>
      <c r="D108" s="89">
        <v>8.9227476075956762</v>
      </c>
    </row>
    <row r="109" spans="2:8" ht="15.75">
      <c r="B109" s="78" t="s">
        <v>89</v>
      </c>
      <c r="C109" s="78"/>
      <c r="D109" s="89">
        <v>3.4867102507542271</v>
      </c>
    </row>
    <row r="110" spans="2:8" ht="16.5" thickBot="1">
      <c r="B110" s="44" t="s">
        <v>90</v>
      </c>
      <c r="C110" s="45"/>
      <c r="D110" s="90">
        <v>55.296771236200932</v>
      </c>
      <c r="F110">
        <v>55.296771236200932</v>
      </c>
    </row>
    <row r="111" spans="2:8" ht="15.75">
      <c r="B111" s="94" t="s">
        <v>120</v>
      </c>
      <c r="C111" s="35"/>
      <c r="D111" s="35"/>
    </row>
    <row r="114" spans="2:6" ht="15.75">
      <c r="B114" s="68" t="s">
        <v>83</v>
      </c>
      <c r="C114" s="36"/>
    </row>
    <row r="115" spans="2:6" ht="33" customHeight="1" thickBot="1">
      <c r="B115" s="181" t="s">
        <v>91</v>
      </c>
      <c r="C115" s="181"/>
    </row>
    <row r="116" spans="2:6">
      <c r="B116" s="186" t="s">
        <v>61</v>
      </c>
      <c r="C116" s="167" t="s">
        <v>92</v>
      </c>
    </row>
    <row r="117" spans="2:6">
      <c r="B117" s="187"/>
      <c r="C117" s="169"/>
    </row>
    <row r="118" spans="2:6" ht="15.75">
      <c r="B118" s="68" t="s">
        <v>93</v>
      </c>
      <c r="C118" s="91">
        <v>88.4</v>
      </c>
    </row>
    <row r="119" spans="2:6" ht="15.75">
      <c r="B119" s="77" t="s">
        <v>94</v>
      </c>
      <c r="C119" s="91">
        <v>95.64</v>
      </c>
    </row>
    <row r="120" spans="2:6" ht="16.5" thickBot="1">
      <c r="B120" s="44" t="s">
        <v>81</v>
      </c>
      <c r="C120" s="90">
        <v>184.04000000000002</v>
      </c>
      <c r="F120">
        <v>184.04000000000002</v>
      </c>
    </row>
    <row r="121" spans="2:6" ht="15.75">
      <c r="B121" s="94" t="s">
        <v>120</v>
      </c>
      <c r="C121" s="92"/>
    </row>
    <row r="124" spans="2:6">
      <c r="C124" s="62">
        <v>1155.1436240166677</v>
      </c>
      <c r="D124">
        <v>0</v>
      </c>
    </row>
    <row r="125" spans="2:6">
      <c r="C125" s="62">
        <v>1155.1436240166677</v>
      </c>
    </row>
    <row r="141" spans="2:8">
      <c r="B141" t="s">
        <v>95</v>
      </c>
      <c r="C141" t="s">
        <v>95</v>
      </c>
    </row>
    <row r="142" spans="2:8">
      <c r="C142" t="s">
        <v>96</v>
      </c>
      <c r="D142" t="s">
        <v>97</v>
      </c>
      <c r="E142" t="s">
        <v>98</v>
      </c>
      <c r="F142" t="str">
        <f>+E143</f>
        <v>Iguaçú</v>
      </c>
      <c r="G142" t="str">
        <f t="shared" ref="G142:H142" si="0">+F143</f>
        <v>Desvio Ribas</v>
      </c>
      <c r="H142">
        <f t="shared" si="0"/>
        <v>0</v>
      </c>
    </row>
    <row r="143" spans="2:8">
      <c r="E143" t="s">
        <v>99</v>
      </c>
      <c r="F143" t="s">
        <v>100</v>
      </c>
    </row>
  </sheetData>
  <mergeCells count="41">
    <mergeCell ref="B34:B36"/>
    <mergeCell ref="C34:C36"/>
    <mergeCell ref="D34:H34"/>
    <mergeCell ref="B4:B5"/>
    <mergeCell ref="C4:C5"/>
    <mergeCell ref="D4:D5"/>
    <mergeCell ref="E4:E5"/>
    <mergeCell ref="F4:F5"/>
    <mergeCell ref="B13:F13"/>
    <mergeCell ref="C19:C20"/>
    <mergeCell ref="D19:D20"/>
    <mergeCell ref="E19:E20"/>
    <mergeCell ref="B28:F28"/>
    <mergeCell ref="B33:F33"/>
    <mergeCell ref="I34:I36"/>
    <mergeCell ref="J34:J36"/>
    <mergeCell ref="D35:D36"/>
    <mergeCell ref="E35:E36"/>
    <mergeCell ref="F35:F36"/>
    <mergeCell ref="G35:G36"/>
    <mergeCell ref="H35:H36"/>
    <mergeCell ref="B82:B83"/>
    <mergeCell ref="C82:C83"/>
    <mergeCell ref="D82:D83"/>
    <mergeCell ref="B44:E44"/>
    <mergeCell ref="B45:E45"/>
    <mergeCell ref="B46:B49"/>
    <mergeCell ref="C46:E46"/>
    <mergeCell ref="C47:C48"/>
    <mergeCell ref="D47:D48"/>
    <mergeCell ref="E47:E48"/>
    <mergeCell ref="B67:B70"/>
    <mergeCell ref="C67:E67"/>
    <mergeCell ref="C68:C69"/>
    <mergeCell ref="D68:D69"/>
    <mergeCell ref="E68:E69"/>
    <mergeCell ref="B102:D102"/>
    <mergeCell ref="B103:C104"/>
    <mergeCell ref="B115:C115"/>
    <mergeCell ref="B116:B117"/>
    <mergeCell ref="C116:C117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F15"/>
  <sheetViews>
    <sheetView zoomScale="89" zoomScaleNormal="89" workbookViewId="0">
      <selection activeCell="B5" sqref="B5:F15"/>
    </sheetView>
  </sheetViews>
  <sheetFormatPr defaultRowHeight="15"/>
  <cols>
    <col min="2" max="2" width="36.42578125" customWidth="1"/>
    <col min="3" max="3" width="10.42578125" bestFit="1" customWidth="1"/>
    <col min="4" max="4" width="12.7109375" bestFit="1" customWidth="1"/>
    <col min="5" max="5" width="12.85546875" customWidth="1"/>
    <col min="6" max="6" width="10.28515625" customWidth="1"/>
  </cols>
  <sheetData>
    <row r="3" spans="2:6" ht="15.75">
      <c r="B3" s="128" t="s">
        <v>102</v>
      </c>
      <c r="C3" s="2"/>
      <c r="D3" s="2"/>
      <c r="E3" s="2"/>
      <c r="F3" s="2"/>
    </row>
    <row r="4" spans="2:6" ht="16.5" thickBot="1">
      <c r="B4" s="3"/>
      <c r="C4" s="4"/>
      <c r="D4" s="4"/>
      <c r="E4" s="4"/>
      <c r="F4" s="4"/>
    </row>
    <row r="5" spans="2:6">
      <c r="B5" s="160" t="s">
        <v>2</v>
      </c>
      <c r="C5" s="160" t="s">
        <v>3</v>
      </c>
      <c r="D5" s="160" t="s">
        <v>4</v>
      </c>
      <c r="E5" s="162" t="s">
        <v>5</v>
      </c>
      <c r="F5" s="162" t="s">
        <v>6</v>
      </c>
    </row>
    <row r="6" spans="2:6">
      <c r="B6" s="161"/>
      <c r="C6" s="161"/>
      <c r="D6" s="161"/>
      <c r="E6" s="163"/>
      <c r="F6" s="163"/>
    </row>
    <row r="7" spans="2:6" ht="15.75">
      <c r="B7" s="2" t="s">
        <v>7</v>
      </c>
      <c r="C7" s="5" t="s">
        <v>8</v>
      </c>
      <c r="D7" s="5">
        <v>80</v>
      </c>
      <c r="E7" s="129">
        <v>1639095</v>
      </c>
      <c r="F7" s="130">
        <v>131.1276</v>
      </c>
    </row>
    <row r="8" spans="2:6" ht="15.75">
      <c r="B8" s="2" t="s">
        <v>9</v>
      </c>
      <c r="C8" s="5" t="s">
        <v>10</v>
      </c>
      <c r="D8" s="8">
        <v>4300</v>
      </c>
      <c r="E8" s="129">
        <v>20741</v>
      </c>
      <c r="F8" s="130">
        <v>89.186300000000003</v>
      </c>
    </row>
    <row r="9" spans="2:6" ht="15.75">
      <c r="B9" s="2" t="s">
        <v>11</v>
      </c>
      <c r="C9" s="5" t="s">
        <v>10</v>
      </c>
      <c r="D9" s="8">
        <v>10400</v>
      </c>
      <c r="E9" s="129">
        <v>40000</v>
      </c>
      <c r="F9" s="130">
        <v>416</v>
      </c>
    </row>
    <row r="10" spans="2:6" ht="15.75">
      <c r="B10" s="9" t="s">
        <v>12</v>
      </c>
      <c r="C10" s="10" t="s">
        <v>8</v>
      </c>
      <c r="D10" s="10">
        <v>106.1</v>
      </c>
      <c r="E10" s="129">
        <v>874524.6</v>
      </c>
      <c r="F10" s="131">
        <v>92.787060059999988</v>
      </c>
    </row>
    <row r="11" spans="2:6" ht="15.75">
      <c r="B11" s="12" t="s">
        <v>113</v>
      </c>
      <c r="C11" s="12"/>
      <c r="D11" s="12"/>
      <c r="E11" s="132"/>
      <c r="F11" s="133">
        <v>729.10096006000003</v>
      </c>
    </row>
    <row r="12" spans="2:6" ht="15.75">
      <c r="B12" s="14" t="s">
        <v>14</v>
      </c>
      <c r="C12" s="134"/>
      <c r="D12" s="16">
        <v>0.05</v>
      </c>
      <c r="E12" s="135"/>
      <c r="F12" s="136">
        <v>36.455048003000002</v>
      </c>
    </row>
    <row r="13" spans="2:6" ht="16.5" thickBot="1">
      <c r="B13" s="3" t="s">
        <v>15</v>
      </c>
      <c r="C13" s="137" t="s">
        <v>8</v>
      </c>
      <c r="D13" s="3"/>
      <c r="E13" s="138">
        <v>9569450.1007874999</v>
      </c>
      <c r="F13" s="139">
        <v>765.55600806300004</v>
      </c>
    </row>
    <row r="14" spans="2:6" ht="15.75">
      <c r="B14" s="164" t="s">
        <v>115</v>
      </c>
      <c r="C14" s="164"/>
      <c r="D14" s="164"/>
      <c r="E14" s="164"/>
      <c r="F14" s="164"/>
    </row>
    <row r="15" spans="2:6" ht="15.75">
      <c r="B15" s="165" t="s">
        <v>114</v>
      </c>
      <c r="C15" s="165"/>
      <c r="D15" s="165"/>
      <c r="E15" s="165"/>
      <c r="F15" s="165"/>
    </row>
  </sheetData>
  <mergeCells count="7">
    <mergeCell ref="B15:F15"/>
    <mergeCell ref="B14:F14"/>
    <mergeCell ref="B5:B6"/>
    <mergeCell ref="C5:C6"/>
    <mergeCell ref="D5:D6"/>
    <mergeCell ref="E5:E6"/>
    <mergeCell ref="F5:F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J11"/>
  <sheetViews>
    <sheetView zoomScale="85" zoomScaleNormal="85" workbookViewId="0">
      <selection activeCell="B5" sqref="B5:J11"/>
    </sheetView>
  </sheetViews>
  <sheetFormatPr defaultRowHeight="15"/>
  <cols>
    <col min="2" max="2" width="19.140625" customWidth="1"/>
    <col min="3" max="3" width="12.42578125" customWidth="1"/>
    <col min="4" max="4" width="7.42578125" bestFit="1" customWidth="1"/>
    <col min="5" max="5" width="7.85546875" bestFit="1" customWidth="1"/>
    <col min="6" max="6" width="8.5703125" bestFit="1" customWidth="1"/>
    <col min="7" max="7" width="9.28515625" bestFit="1" customWidth="1"/>
    <col min="8" max="8" width="13.7109375" customWidth="1"/>
    <col min="9" max="9" width="11.85546875" customWidth="1"/>
    <col min="10" max="10" width="13.5703125" customWidth="1"/>
  </cols>
  <sheetData>
    <row r="3" spans="2:10" ht="38.25" customHeight="1">
      <c r="B3" s="166" t="s">
        <v>116</v>
      </c>
      <c r="C3" s="166"/>
      <c r="D3" s="166"/>
      <c r="E3" s="166"/>
      <c r="F3" s="166"/>
      <c r="G3" s="166"/>
      <c r="H3" s="166"/>
      <c r="I3" s="166"/>
      <c r="J3" s="166"/>
    </row>
    <row r="4" spans="2:10" ht="16.5" thickBot="1">
      <c r="B4" s="172"/>
      <c r="C4" s="172"/>
      <c r="D4" s="172"/>
      <c r="E4" s="172"/>
      <c r="F4" s="172"/>
      <c r="G4" s="37"/>
      <c r="H4" s="37"/>
      <c r="I4" s="37"/>
      <c r="J4" s="4"/>
    </row>
    <row r="5" spans="2:10" ht="15.75">
      <c r="B5" s="173" t="s">
        <v>36</v>
      </c>
      <c r="C5" s="174" t="s">
        <v>37</v>
      </c>
      <c r="D5" s="173" t="s">
        <v>38</v>
      </c>
      <c r="E5" s="173"/>
      <c r="F5" s="173"/>
      <c r="G5" s="173"/>
      <c r="H5" s="173"/>
      <c r="I5" s="167" t="s">
        <v>39</v>
      </c>
      <c r="J5" s="167" t="s">
        <v>40</v>
      </c>
    </row>
    <row r="6" spans="2:10">
      <c r="B6" s="170"/>
      <c r="C6" s="171"/>
      <c r="D6" s="170" t="s">
        <v>41</v>
      </c>
      <c r="E6" s="170" t="s">
        <v>42</v>
      </c>
      <c r="F6" s="170" t="s">
        <v>32</v>
      </c>
      <c r="G6" s="170" t="s">
        <v>43</v>
      </c>
      <c r="H6" s="171" t="s">
        <v>44</v>
      </c>
      <c r="I6" s="168"/>
      <c r="J6" s="168"/>
    </row>
    <row r="7" spans="2:10">
      <c r="B7" s="170"/>
      <c r="C7" s="171"/>
      <c r="D7" s="170"/>
      <c r="E7" s="170"/>
      <c r="F7" s="170"/>
      <c r="G7" s="170"/>
      <c r="H7" s="171"/>
      <c r="I7" s="169"/>
      <c r="J7" s="169"/>
    </row>
    <row r="8" spans="2:10" ht="15.75">
      <c r="B8" s="39" t="s">
        <v>45</v>
      </c>
      <c r="C8" s="40">
        <v>23</v>
      </c>
      <c r="D8" s="41">
        <v>3651</v>
      </c>
      <c r="E8" s="41">
        <v>1850</v>
      </c>
      <c r="F8" s="41">
        <v>42550</v>
      </c>
      <c r="G8" s="41">
        <v>2100</v>
      </c>
      <c r="H8" s="41">
        <v>5750</v>
      </c>
      <c r="I8" s="41">
        <v>2048905.2273530029</v>
      </c>
      <c r="J8" s="42">
        <v>11.781205057279767</v>
      </c>
    </row>
    <row r="9" spans="2:10" ht="15.75">
      <c r="B9" s="43" t="s">
        <v>46</v>
      </c>
      <c r="C9" s="40">
        <v>20</v>
      </c>
      <c r="D9" s="41">
        <v>2288</v>
      </c>
      <c r="E9" s="41">
        <v>1800</v>
      </c>
      <c r="F9" s="41">
        <v>36000</v>
      </c>
      <c r="G9" s="41">
        <v>2100</v>
      </c>
      <c r="H9" s="41">
        <v>6000</v>
      </c>
      <c r="I9" s="41">
        <v>2048905.2273530029</v>
      </c>
      <c r="J9" s="42">
        <v>12.293431364118018</v>
      </c>
    </row>
    <row r="10" spans="2:10" ht="16.5" thickBot="1">
      <c r="B10" s="44" t="s">
        <v>47</v>
      </c>
      <c r="C10" s="45"/>
      <c r="D10" s="45"/>
      <c r="E10" s="45"/>
      <c r="F10" s="45"/>
      <c r="G10" s="45"/>
      <c r="H10" s="45"/>
      <c r="I10" s="45"/>
      <c r="J10" s="155">
        <v>24.074636421397784</v>
      </c>
    </row>
    <row r="11" spans="2:10" ht="15.75">
      <c r="B11" s="36" t="s">
        <v>117</v>
      </c>
      <c r="C11" s="36"/>
      <c r="D11" s="36"/>
      <c r="E11" s="36"/>
      <c r="F11" s="36"/>
      <c r="G11" s="36"/>
      <c r="H11" s="36"/>
      <c r="I11" s="36"/>
      <c r="J11" s="2"/>
    </row>
  </sheetData>
  <mergeCells count="12">
    <mergeCell ref="B3:J3"/>
    <mergeCell ref="J5:J7"/>
    <mergeCell ref="D6:D7"/>
    <mergeCell ref="E6:E7"/>
    <mergeCell ref="F6:F7"/>
    <mergeCell ref="G6:G7"/>
    <mergeCell ref="H6:H7"/>
    <mergeCell ref="B4:F4"/>
    <mergeCell ref="B5:B7"/>
    <mergeCell ref="C5:C7"/>
    <mergeCell ref="D5:H5"/>
    <mergeCell ref="I5:I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E20"/>
  <sheetViews>
    <sheetView workbookViewId="0">
      <selection activeCell="B5" sqref="B5:E20"/>
    </sheetView>
  </sheetViews>
  <sheetFormatPr defaultRowHeight="15"/>
  <cols>
    <col min="2" max="2" width="18" customWidth="1"/>
    <col min="3" max="3" width="10.140625" bestFit="1" customWidth="1"/>
    <col min="4" max="4" width="15.42578125" customWidth="1"/>
    <col min="5" max="5" width="12.7109375" bestFit="1" customWidth="1"/>
  </cols>
  <sheetData>
    <row r="3" spans="2:5" ht="30.75" customHeight="1">
      <c r="B3" s="175" t="s">
        <v>104</v>
      </c>
      <c r="C3" s="175"/>
      <c r="D3" s="175"/>
      <c r="E3" s="175"/>
    </row>
    <row r="4" spans="2:5" ht="16.5" thickBot="1">
      <c r="B4" s="176"/>
      <c r="C4" s="176"/>
      <c r="D4" s="176"/>
      <c r="E4" s="176"/>
    </row>
    <row r="5" spans="2:5" ht="15.75">
      <c r="B5" s="160" t="s">
        <v>50</v>
      </c>
      <c r="C5" s="173" t="s">
        <v>51</v>
      </c>
      <c r="D5" s="173"/>
      <c r="E5" s="173"/>
    </row>
    <row r="6" spans="2:5" ht="7.5" customHeight="1">
      <c r="B6" s="177"/>
      <c r="C6" s="178" t="s">
        <v>52</v>
      </c>
      <c r="D6" s="178" t="s">
        <v>43</v>
      </c>
      <c r="E6" s="178" t="s">
        <v>53</v>
      </c>
    </row>
    <row r="7" spans="2:5" ht="9.75" customHeight="1">
      <c r="B7" s="177"/>
      <c r="C7" s="161"/>
      <c r="D7" s="161"/>
      <c r="E7" s="161"/>
    </row>
    <row r="8" spans="2:5" ht="15.75">
      <c r="B8" s="161"/>
      <c r="C8" s="48" t="s">
        <v>10</v>
      </c>
      <c r="D8" s="48" t="s">
        <v>10</v>
      </c>
      <c r="E8" s="48" t="s">
        <v>10</v>
      </c>
    </row>
    <row r="9" spans="2:5" ht="15.75">
      <c r="B9" s="156" t="s">
        <v>118</v>
      </c>
      <c r="C9" s="50">
        <v>3651</v>
      </c>
      <c r="D9" s="50">
        <v>3651</v>
      </c>
      <c r="E9" s="50">
        <v>0</v>
      </c>
    </row>
    <row r="10" spans="2:5" ht="15.75">
      <c r="B10" s="156">
        <v>2</v>
      </c>
      <c r="C10" s="50">
        <v>0</v>
      </c>
      <c r="D10" s="50">
        <v>1850</v>
      </c>
      <c r="E10" s="50">
        <v>0</v>
      </c>
    </row>
    <row r="11" spans="2:5" ht="15.75">
      <c r="B11" s="156">
        <v>3</v>
      </c>
      <c r="C11" s="50">
        <v>0</v>
      </c>
      <c r="D11" s="50">
        <v>1850</v>
      </c>
      <c r="E11" s="50">
        <v>0</v>
      </c>
    </row>
    <row r="12" spans="2:5" ht="15.75">
      <c r="B12" s="156">
        <v>4</v>
      </c>
      <c r="C12" s="50">
        <v>0</v>
      </c>
      <c r="D12" s="50">
        <v>1850</v>
      </c>
      <c r="E12" s="50">
        <v>0</v>
      </c>
    </row>
    <row r="13" spans="2:5" ht="15.75">
      <c r="B13" s="156">
        <v>5</v>
      </c>
      <c r="C13" s="50">
        <v>0</v>
      </c>
      <c r="D13" s="50">
        <v>1850</v>
      </c>
      <c r="E13" s="50">
        <v>0</v>
      </c>
    </row>
    <row r="14" spans="2:5" ht="15.75">
      <c r="B14" s="156">
        <v>6</v>
      </c>
      <c r="C14" s="50">
        <v>0</v>
      </c>
      <c r="D14" s="50">
        <v>1850</v>
      </c>
      <c r="E14" s="50">
        <v>0</v>
      </c>
    </row>
    <row r="15" spans="2:5" ht="15.75">
      <c r="B15" s="156">
        <v>6</v>
      </c>
      <c r="C15" s="50">
        <v>0</v>
      </c>
      <c r="D15" s="50">
        <v>1850</v>
      </c>
      <c r="E15" s="50">
        <v>0</v>
      </c>
    </row>
    <row r="16" spans="2:5" ht="15.75">
      <c r="B16" s="157" t="s">
        <v>119</v>
      </c>
      <c r="C16" s="52">
        <v>714</v>
      </c>
      <c r="D16" s="52">
        <v>1850</v>
      </c>
      <c r="E16" s="52">
        <v>1136</v>
      </c>
    </row>
    <row r="17" spans="2:5" ht="15.75">
      <c r="B17" s="53" t="s">
        <v>54</v>
      </c>
      <c r="C17" s="54">
        <v>4365</v>
      </c>
      <c r="D17" s="54">
        <v>16601</v>
      </c>
      <c r="E17" s="55">
        <v>1136</v>
      </c>
    </row>
    <row r="18" spans="2:5" ht="15.75">
      <c r="B18" s="56" t="s">
        <v>55</v>
      </c>
      <c r="C18" s="57"/>
      <c r="D18" s="35"/>
      <c r="E18" s="58">
        <v>2.0489052273530031</v>
      </c>
    </row>
    <row r="19" spans="2:5" ht="16.5" thickBot="1">
      <c r="B19" s="59" t="s">
        <v>56</v>
      </c>
      <c r="C19" s="37"/>
      <c r="D19" s="37"/>
      <c r="E19" s="60">
        <v>2.3275563382730113</v>
      </c>
    </row>
    <row r="20" spans="2:5" ht="15.75">
      <c r="B20" s="35" t="s">
        <v>120</v>
      </c>
      <c r="C20" s="92"/>
      <c r="D20" s="36"/>
      <c r="E20" s="36"/>
    </row>
  </sheetData>
  <mergeCells count="7">
    <mergeCell ref="B3:E3"/>
    <mergeCell ref="B4:E4"/>
    <mergeCell ref="B5:B8"/>
    <mergeCell ref="C5:E5"/>
    <mergeCell ref="C6:C7"/>
    <mergeCell ref="D6:D7"/>
    <mergeCell ref="E6:E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E15"/>
  <sheetViews>
    <sheetView workbookViewId="0">
      <selection activeCell="B5" sqref="B5:E15"/>
    </sheetView>
  </sheetViews>
  <sheetFormatPr defaultRowHeight="15"/>
  <cols>
    <col min="2" max="2" width="18.140625" customWidth="1"/>
    <col min="3" max="3" width="11" customWidth="1"/>
    <col min="4" max="4" width="14.28515625" customWidth="1"/>
    <col min="5" max="5" width="12.7109375" bestFit="1" customWidth="1"/>
  </cols>
  <sheetData>
    <row r="3" spans="2:5" ht="31.5" customHeight="1">
      <c r="B3" s="175" t="s">
        <v>123</v>
      </c>
      <c r="C3" s="175"/>
      <c r="D3" s="175"/>
      <c r="E3" s="175"/>
    </row>
    <row r="4" spans="2:5" ht="16.5" thickBot="1">
      <c r="B4" s="140"/>
      <c r="C4" s="140"/>
      <c r="D4" s="140"/>
      <c r="E4" s="37"/>
    </row>
    <row r="5" spans="2:5" ht="15.75">
      <c r="B5" s="160" t="s">
        <v>50</v>
      </c>
      <c r="C5" s="173" t="s">
        <v>51</v>
      </c>
      <c r="D5" s="173"/>
      <c r="E5" s="173"/>
    </row>
    <row r="6" spans="2:5" ht="12" customHeight="1">
      <c r="B6" s="177"/>
      <c r="C6" s="178" t="s">
        <v>52</v>
      </c>
      <c r="D6" s="178" t="s">
        <v>43</v>
      </c>
      <c r="E6" s="178" t="s">
        <v>53</v>
      </c>
    </row>
    <row r="7" spans="2:5" ht="9" customHeight="1">
      <c r="B7" s="177"/>
      <c r="C7" s="161"/>
      <c r="D7" s="161"/>
      <c r="E7" s="161"/>
    </row>
    <row r="8" spans="2:5" ht="15.75">
      <c r="B8" s="161"/>
      <c r="C8" s="64" t="s">
        <v>10</v>
      </c>
      <c r="D8" s="64" t="s">
        <v>10</v>
      </c>
      <c r="E8" s="64" t="s">
        <v>10</v>
      </c>
    </row>
    <row r="9" spans="2:5" ht="15.75">
      <c r="B9" s="146" t="s">
        <v>58</v>
      </c>
      <c r="C9" s="66">
        <v>714</v>
      </c>
      <c r="D9" s="66">
        <v>1850</v>
      </c>
      <c r="E9" s="66">
        <v>1136</v>
      </c>
    </row>
    <row r="10" spans="2:5" ht="15.75">
      <c r="B10" s="39" t="s">
        <v>59</v>
      </c>
      <c r="C10" s="57">
        <v>832</v>
      </c>
      <c r="D10" s="57">
        <v>1850</v>
      </c>
      <c r="E10" s="57">
        <v>1018</v>
      </c>
    </row>
    <row r="11" spans="2:5" ht="15.75">
      <c r="B11" s="43" t="s">
        <v>46</v>
      </c>
      <c r="C11" s="67">
        <v>2288</v>
      </c>
      <c r="D11" s="67">
        <v>2288</v>
      </c>
      <c r="E11" s="67">
        <v>0</v>
      </c>
    </row>
    <row r="12" spans="2:5" ht="15.75">
      <c r="B12" s="53" t="s">
        <v>54</v>
      </c>
      <c r="C12" s="54">
        <v>3120</v>
      </c>
      <c r="D12" s="54">
        <v>4138</v>
      </c>
      <c r="E12" s="54">
        <v>1018</v>
      </c>
    </row>
    <row r="13" spans="2:5" ht="15.75">
      <c r="B13" s="56" t="s">
        <v>55</v>
      </c>
      <c r="C13" s="57"/>
      <c r="D13" s="35"/>
      <c r="E13" s="58">
        <v>2.0489052273530031</v>
      </c>
    </row>
    <row r="14" spans="2:5" ht="16.5" thickBot="1">
      <c r="B14" s="59" t="s">
        <v>56</v>
      </c>
      <c r="C14" s="37"/>
      <c r="D14" s="37"/>
      <c r="E14" s="60">
        <v>2.0857855214453571</v>
      </c>
    </row>
    <row r="15" spans="2:5" ht="15.75">
      <c r="B15" s="35" t="s">
        <v>120</v>
      </c>
      <c r="C15" s="92"/>
      <c r="D15" s="36"/>
      <c r="E15" s="36"/>
    </row>
  </sheetData>
  <mergeCells count="6">
    <mergeCell ref="B3:E3"/>
    <mergeCell ref="B5:B8"/>
    <mergeCell ref="C5:E5"/>
    <mergeCell ref="C6:C7"/>
    <mergeCell ref="D6:D7"/>
    <mergeCell ref="E6:E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H22"/>
  <sheetViews>
    <sheetView workbookViewId="0">
      <selection activeCell="B5" sqref="B5:H21"/>
    </sheetView>
  </sheetViews>
  <sheetFormatPr defaultRowHeight="15"/>
  <cols>
    <col min="2" max="2" width="29.28515625" customWidth="1"/>
    <col min="3" max="3" width="16.42578125" bestFit="1" customWidth="1"/>
    <col min="4" max="4" width="8.42578125" bestFit="1" customWidth="1"/>
    <col min="5" max="5" width="5.5703125" bestFit="1" customWidth="1"/>
    <col min="6" max="8" width="10.140625" bestFit="1" customWidth="1"/>
  </cols>
  <sheetData>
    <row r="3" spans="2:8">
      <c r="B3" s="127" t="s">
        <v>124</v>
      </c>
      <c r="C3" s="95"/>
      <c r="D3" s="95"/>
      <c r="E3" s="95"/>
      <c r="F3" s="95"/>
      <c r="G3" s="95"/>
      <c r="H3" s="95"/>
    </row>
    <row r="4" spans="2:8" ht="15.75" thickBot="1">
      <c r="B4" s="100"/>
      <c r="C4" s="100"/>
      <c r="D4" s="100"/>
      <c r="E4" s="100"/>
      <c r="F4" s="96"/>
      <c r="G4" s="94"/>
      <c r="H4" s="95"/>
    </row>
    <row r="5" spans="2:8">
      <c r="B5" s="179" t="s">
        <v>61</v>
      </c>
      <c r="C5" s="179" t="s">
        <v>62</v>
      </c>
      <c r="D5" s="179" t="s">
        <v>32</v>
      </c>
      <c r="E5" s="102">
        <v>2010</v>
      </c>
      <c r="F5" s="93">
        <v>2015</v>
      </c>
      <c r="G5" s="103">
        <v>2030</v>
      </c>
      <c r="H5" s="103">
        <v>2045</v>
      </c>
    </row>
    <row r="6" spans="2:8" ht="15.75" thickBot="1">
      <c r="B6" s="180"/>
      <c r="C6" s="180"/>
      <c r="D6" s="180"/>
      <c r="E6" s="104"/>
      <c r="F6" s="105" t="s">
        <v>63</v>
      </c>
      <c r="G6" s="105" t="s">
        <v>64</v>
      </c>
      <c r="H6" s="105" t="s">
        <v>65</v>
      </c>
    </row>
    <row r="7" spans="2:8">
      <c r="B7" s="101" t="s">
        <v>66</v>
      </c>
      <c r="C7" s="95"/>
      <c r="D7" s="106"/>
      <c r="E7" s="95"/>
      <c r="F7" s="95"/>
      <c r="G7" s="95"/>
      <c r="H7" s="95"/>
    </row>
    <row r="8" spans="2:8">
      <c r="B8" s="94" t="s">
        <v>67</v>
      </c>
      <c r="C8" s="107" t="s">
        <v>31</v>
      </c>
      <c r="D8" s="108">
        <v>23</v>
      </c>
      <c r="E8" s="109"/>
      <c r="F8" s="109">
        <v>0</v>
      </c>
      <c r="G8" s="109">
        <v>8</v>
      </c>
      <c r="H8" s="109">
        <v>15</v>
      </c>
    </row>
    <row r="9" spans="2:8">
      <c r="B9" s="95" t="s">
        <v>68</v>
      </c>
      <c r="C9" s="98" t="s">
        <v>31</v>
      </c>
      <c r="D9" s="108">
        <v>2</v>
      </c>
      <c r="E9" s="109"/>
      <c r="F9" s="109">
        <v>0</v>
      </c>
      <c r="G9" s="109">
        <v>2</v>
      </c>
      <c r="H9" s="109">
        <v>0</v>
      </c>
    </row>
    <row r="10" spans="2:8">
      <c r="B10" s="110" t="s">
        <v>69</v>
      </c>
      <c r="C10" s="99"/>
      <c r="D10" s="93"/>
      <c r="E10" s="99"/>
      <c r="F10" s="99"/>
      <c r="G10" s="99"/>
      <c r="H10" s="99"/>
    </row>
    <row r="11" spans="2:8">
      <c r="B11" s="111" t="s">
        <v>70</v>
      </c>
      <c r="C11" s="99" t="s">
        <v>71</v>
      </c>
      <c r="D11" s="112">
        <v>451</v>
      </c>
      <c r="E11" s="113"/>
      <c r="F11" s="113">
        <v>0</v>
      </c>
      <c r="G11" s="113">
        <v>192</v>
      </c>
      <c r="H11" s="113">
        <v>259</v>
      </c>
    </row>
    <row r="12" spans="2:8">
      <c r="B12" s="101" t="s">
        <v>72</v>
      </c>
      <c r="C12" s="95"/>
      <c r="D12" s="106"/>
      <c r="E12" s="98"/>
      <c r="F12" s="98"/>
      <c r="G12" s="98"/>
      <c r="H12" s="98"/>
    </row>
    <row r="13" spans="2:8">
      <c r="B13" s="95" t="s">
        <v>73</v>
      </c>
      <c r="C13" s="98" t="s">
        <v>74</v>
      </c>
      <c r="D13" s="114"/>
      <c r="E13" s="115"/>
      <c r="F13" s="115">
        <v>2600000</v>
      </c>
      <c r="G13" s="115">
        <v>2600000</v>
      </c>
      <c r="H13" s="115">
        <v>2600000</v>
      </c>
    </row>
    <row r="14" spans="2:8">
      <c r="B14" s="95" t="s">
        <v>75</v>
      </c>
      <c r="C14" s="98" t="s">
        <v>74</v>
      </c>
      <c r="D14" s="114"/>
      <c r="E14" s="115"/>
      <c r="F14" s="115">
        <v>1700000</v>
      </c>
      <c r="G14" s="115">
        <v>1700000</v>
      </c>
      <c r="H14" s="115">
        <v>1700000</v>
      </c>
    </row>
    <row r="15" spans="2:8">
      <c r="B15" s="111" t="s">
        <v>76</v>
      </c>
      <c r="C15" s="99" t="s">
        <v>77</v>
      </c>
      <c r="D15" s="116"/>
      <c r="E15" s="117"/>
      <c r="F15" s="117">
        <v>120000</v>
      </c>
      <c r="G15" s="117">
        <v>120000</v>
      </c>
      <c r="H15" s="117">
        <v>120000</v>
      </c>
    </row>
    <row r="16" spans="2:8">
      <c r="B16" s="101" t="s">
        <v>78</v>
      </c>
      <c r="C16" s="95"/>
      <c r="D16" s="118"/>
      <c r="E16" s="118"/>
      <c r="F16" s="118"/>
      <c r="G16" s="118"/>
      <c r="H16" s="118"/>
    </row>
    <row r="17" spans="2:8">
      <c r="B17" s="95" t="s">
        <v>79</v>
      </c>
      <c r="C17" s="98" t="s">
        <v>22</v>
      </c>
      <c r="D17" s="123">
        <v>63.2</v>
      </c>
      <c r="E17" s="124"/>
      <c r="F17" s="124">
        <v>0</v>
      </c>
      <c r="G17" s="124">
        <v>24.2</v>
      </c>
      <c r="H17" s="124">
        <v>39</v>
      </c>
    </row>
    <row r="18" spans="2:8">
      <c r="B18" s="95" t="s">
        <v>80</v>
      </c>
      <c r="C18" s="99" t="s">
        <v>22</v>
      </c>
      <c r="D18" s="125">
        <v>54.12</v>
      </c>
      <c r="E18" s="124"/>
      <c r="F18" s="124">
        <v>0</v>
      </c>
      <c r="G18" s="124">
        <v>23.04</v>
      </c>
      <c r="H18" s="124">
        <v>31.08</v>
      </c>
    </row>
    <row r="19" spans="2:8" ht="15.75" thickBot="1">
      <c r="B19" s="97" t="s">
        <v>81</v>
      </c>
      <c r="C19" s="119" t="s">
        <v>22</v>
      </c>
      <c r="D19" s="120">
        <v>117.32</v>
      </c>
      <c r="E19" s="120"/>
      <c r="F19" s="120">
        <v>0</v>
      </c>
      <c r="G19" s="120">
        <v>47.239999999999995</v>
      </c>
      <c r="H19" s="120">
        <v>70.08</v>
      </c>
    </row>
    <row r="20" spans="2:8">
      <c r="B20" s="121" t="s">
        <v>82</v>
      </c>
      <c r="C20" s="95"/>
      <c r="D20" s="95"/>
      <c r="E20" s="95"/>
      <c r="F20" s="95"/>
      <c r="G20" s="95"/>
      <c r="H20" s="95"/>
    </row>
    <row r="21" spans="2:8">
      <c r="B21" s="94" t="s">
        <v>120</v>
      </c>
      <c r="C21" s="95"/>
      <c r="D21" s="95"/>
      <c r="E21" s="95"/>
      <c r="F21" s="95"/>
      <c r="G21" s="95"/>
      <c r="H21" s="95"/>
    </row>
    <row r="22" spans="2:8">
      <c r="B22" s="122"/>
      <c r="C22" s="122"/>
      <c r="D22" s="122"/>
      <c r="E22" s="122"/>
      <c r="F22" s="122"/>
      <c r="G22" s="122"/>
      <c r="H22" s="122"/>
    </row>
  </sheetData>
  <mergeCells count="3">
    <mergeCell ref="B5:B6"/>
    <mergeCell ref="C5:C6"/>
    <mergeCell ref="D5:D6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B3:D14"/>
  <sheetViews>
    <sheetView workbookViewId="0">
      <selection activeCell="B5" sqref="B5:D13"/>
    </sheetView>
  </sheetViews>
  <sheetFormatPr defaultRowHeight="15"/>
  <cols>
    <col min="2" max="2" width="53.42578125" customWidth="1"/>
    <col min="4" max="4" width="15.140625" bestFit="1" customWidth="1"/>
  </cols>
  <sheetData>
    <row r="3" spans="2:4" ht="30.75" customHeight="1">
      <c r="B3" s="175" t="s">
        <v>125</v>
      </c>
      <c r="C3" s="175"/>
      <c r="D3" s="175"/>
    </row>
    <row r="4" spans="2:4" ht="16.5" thickBot="1">
      <c r="B4" s="181"/>
      <c r="C4" s="181"/>
      <c r="D4" s="181"/>
    </row>
    <row r="5" spans="2:4" ht="15.75">
      <c r="B5" s="182" t="s">
        <v>2</v>
      </c>
      <c r="C5" s="182"/>
      <c r="D5" s="23" t="s">
        <v>20</v>
      </c>
    </row>
    <row r="6" spans="2:4" ht="15.75">
      <c r="B6" s="183"/>
      <c r="C6" s="183"/>
      <c r="D6" s="25" t="s">
        <v>22</v>
      </c>
    </row>
    <row r="7" spans="2:4" ht="15.75">
      <c r="B7" s="35" t="s">
        <v>121</v>
      </c>
      <c r="C7" s="56"/>
      <c r="D7" s="148">
        <v>22.930743553210824</v>
      </c>
    </row>
    <row r="8" spans="2:4" ht="15.75">
      <c r="B8" s="35" t="s">
        <v>86</v>
      </c>
      <c r="C8" s="35"/>
      <c r="D8" s="148">
        <v>12.836698427096431</v>
      </c>
    </row>
    <row r="9" spans="2:4" ht="15.75">
      <c r="B9" s="35" t="s">
        <v>87</v>
      </c>
      <c r="C9" s="35"/>
      <c r="D9" s="148">
        <v>7.1198713975437746</v>
      </c>
    </row>
    <row r="10" spans="2:4" ht="15.75">
      <c r="B10" s="35" t="s">
        <v>88</v>
      </c>
      <c r="C10" s="35"/>
      <c r="D10" s="148">
        <v>8.9227476075956762</v>
      </c>
    </row>
    <row r="11" spans="2:4" ht="15.75">
      <c r="B11" s="78" t="s">
        <v>89</v>
      </c>
      <c r="C11" s="78"/>
      <c r="D11" s="148">
        <v>3.4867102507542271</v>
      </c>
    </row>
    <row r="12" spans="2:4" ht="16.5" thickBot="1">
      <c r="B12" s="44" t="s">
        <v>129</v>
      </c>
      <c r="C12" s="45"/>
      <c r="D12" s="87">
        <v>55.296771236200932</v>
      </c>
    </row>
    <row r="13" spans="2:4" ht="15.75">
      <c r="B13" s="35" t="s">
        <v>120</v>
      </c>
      <c r="C13" s="92"/>
      <c r="D13" s="35"/>
    </row>
    <row r="14" spans="2:4">
      <c r="B14" s="122"/>
      <c r="C14" s="122"/>
      <c r="D14" s="122"/>
    </row>
  </sheetData>
  <mergeCells count="3">
    <mergeCell ref="B4:D4"/>
    <mergeCell ref="B5:C6"/>
    <mergeCell ref="B3:D3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B3:E10"/>
  <sheetViews>
    <sheetView workbookViewId="0">
      <selection activeCell="B5" sqref="B5:E10"/>
    </sheetView>
  </sheetViews>
  <sheetFormatPr defaultRowHeight="15"/>
  <cols>
    <col min="2" max="2" width="36.7109375" customWidth="1"/>
    <col min="3" max="3" width="11.5703125" customWidth="1"/>
    <col min="4" max="4" width="12.140625" customWidth="1"/>
    <col min="5" max="5" width="10.7109375" customWidth="1"/>
  </cols>
  <sheetData>
    <row r="3" spans="2:5" ht="29.25" customHeight="1">
      <c r="B3" s="175" t="s">
        <v>126</v>
      </c>
      <c r="C3" s="175"/>
      <c r="D3" s="175"/>
      <c r="E3" s="175"/>
    </row>
    <row r="4" spans="2:5" ht="12" customHeight="1" thickBot="1">
      <c r="B4" s="181"/>
      <c r="C4" s="181"/>
      <c r="D4" s="147"/>
      <c r="E4" s="147"/>
    </row>
    <row r="5" spans="2:5" ht="15" customHeight="1">
      <c r="B5" s="184" t="s">
        <v>61</v>
      </c>
      <c r="C5" s="184" t="s">
        <v>62</v>
      </c>
      <c r="D5" s="167" t="s">
        <v>103</v>
      </c>
      <c r="E5" s="167" t="s">
        <v>92</v>
      </c>
    </row>
    <row r="6" spans="2:5" ht="32.25" customHeight="1">
      <c r="B6" s="185"/>
      <c r="C6" s="185"/>
      <c r="D6" s="169"/>
      <c r="E6" s="169"/>
    </row>
    <row r="7" spans="2:5" ht="15.75">
      <c r="B7" s="36" t="s">
        <v>93</v>
      </c>
      <c r="C7" s="76">
        <f>+'[1]Res Frotas'!B7</f>
        <v>34</v>
      </c>
      <c r="D7" s="81">
        <f>+'[1]Res Frotas'!C7</f>
        <v>2600000</v>
      </c>
      <c r="E7" s="126">
        <f>+'[1]Res Frotas'!D7</f>
        <v>88.4</v>
      </c>
    </row>
    <row r="8" spans="2:5" ht="15.75">
      <c r="B8" s="78" t="s">
        <v>94</v>
      </c>
      <c r="C8" s="76">
        <f>+'[1]Res Frotas'!B8</f>
        <v>797</v>
      </c>
      <c r="D8" s="81">
        <f>+'[1]Res Frotas'!C8</f>
        <v>120000</v>
      </c>
      <c r="E8" s="126">
        <f>+'[1]Res Frotas'!D8</f>
        <v>95.64</v>
      </c>
    </row>
    <row r="9" spans="2:5" ht="16.5" thickBot="1">
      <c r="B9" s="44" t="s">
        <v>81</v>
      </c>
      <c r="C9" s="44"/>
      <c r="D9" s="44"/>
      <c r="E9" s="87">
        <f>SUM(E7:E8)</f>
        <v>184.04000000000002</v>
      </c>
    </row>
    <row r="10" spans="2:5" ht="15.75">
      <c r="B10" s="35" t="s">
        <v>120</v>
      </c>
      <c r="C10" s="92"/>
      <c r="D10" s="92"/>
      <c r="E10" s="92"/>
    </row>
  </sheetData>
  <mergeCells count="6">
    <mergeCell ref="B3:E3"/>
    <mergeCell ref="E5:E6"/>
    <mergeCell ref="B4:C4"/>
    <mergeCell ref="B5:B6"/>
    <mergeCell ref="C5:C6"/>
    <mergeCell ref="D5:D6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B2:F17"/>
  <sheetViews>
    <sheetView workbookViewId="0">
      <selection activeCell="B4" sqref="B4:F14"/>
    </sheetView>
  </sheetViews>
  <sheetFormatPr defaultRowHeight="15"/>
  <cols>
    <col min="2" max="2" width="29.28515625" customWidth="1"/>
    <col min="3" max="3" width="13.5703125" customWidth="1"/>
    <col min="4" max="4" width="13.7109375" customWidth="1"/>
    <col min="5" max="5" width="15.28515625" customWidth="1"/>
    <col min="6" max="6" width="16.28515625" customWidth="1"/>
  </cols>
  <sheetData>
    <row r="2" spans="2:6" ht="15.75">
      <c r="B2" s="128" t="s">
        <v>122</v>
      </c>
      <c r="C2" s="2"/>
      <c r="D2" s="2"/>
      <c r="E2" s="2"/>
      <c r="F2" s="2"/>
    </row>
    <row r="3" spans="2:6" ht="16.5" thickBot="1">
      <c r="B3" s="3"/>
      <c r="C3" s="4"/>
      <c r="D3" s="4"/>
      <c r="E3" s="4"/>
      <c r="F3" s="4"/>
    </row>
    <row r="4" spans="2:6">
      <c r="B4" s="160" t="s">
        <v>2</v>
      </c>
      <c r="C4" s="160" t="s">
        <v>3</v>
      </c>
      <c r="D4" s="160" t="s">
        <v>4</v>
      </c>
      <c r="E4" s="162" t="s">
        <v>5</v>
      </c>
      <c r="F4" s="162" t="s">
        <v>6</v>
      </c>
    </row>
    <row r="5" spans="2:6">
      <c r="B5" s="161"/>
      <c r="C5" s="161"/>
      <c r="D5" s="161"/>
      <c r="E5" s="163"/>
      <c r="F5" s="163"/>
    </row>
    <row r="6" spans="2:6" ht="15.75">
      <c r="B6" s="2" t="s">
        <v>7</v>
      </c>
      <c r="C6" s="5" t="s">
        <v>8</v>
      </c>
      <c r="D6" s="5">
        <v>80</v>
      </c>
      <c r="E6" s="6">
        <v>1639095</v>
      </c>
      <c r="F6" s="141">
        <v>131.1276</v>
      </c>
    </row>
    <row r="7" spans="2:6" ht="15.75">
      <c r="B7" s="2" t="s">
        <v>9</v>
      </c>
      <c r="C7" s="5" t="s">
        <v>10</v>
      </c>
      <c r="D7" s="8">
        <v>4300</v>
      </c>
      <c r="E7" s="6">
        <v>20741</v>
      </c>
      <c r="F7" s="141">
        <v>89.186300000000003</v>
      </c>
    </row>
    <row r="8" spans="2:6" ht="15.75">
      <c r="B8" s="2" t="s">
        <v>11</v>
      </c>
      <c r="C8" s="5" t="s">
        <v>10</v>
      </c>
      <c r="D8" s="8">
        <v>10400</v>
      </c>
      <c r="E8" s="6">
        <v>40000</v>
      </c>
      <c r="F8" s="141">
        <v>416</v>
      </c>
    </row>
    <row r="9" spans="2:6" ht="15.75">
      <c r="B9" s="9" t="s">
        <v>12</v>
      </c>
      <c r="C9" s="10" t="s">
        <v>8</v>
      </c>
      <c r="D9" s="10">
        <v>106.1</v>
      </c>
      <c r="E9" s="6">
        <v>874524.6</v>
      </c>
      <c r="F9" s="142">
        <v>92.787060059999988</v>
      </c>
    </row>
    <row r="10" spans="2:6" ht="15.75">
      <c r="B10" s="12" t="s">
        <v>113</v>
      </c>
      <c r="C10" s="12"/>
      <c r="D10" s="12"/>
      <c r="E10" s="12"/>
      <c r="F10" s="143">
        <v>729.10096006000003</v>
      </c>
    </row>
    <row r="11" spans="2:6" ht="15.75">
      <c r="B11" s="14" t="s">
        <v>128</v>
      </c>
      <c r="C11" s="134"/>
      <c r="D11" s="16">
        <v>0.05</v>
      </c>
      <c r="E11" s="17"/>
      <c r="F11" s="144">
        <v>36.455048003000002</v>
      </c>
    </row>
    <row r="12" spans="2:6" ht="16.5" thickBot="1">
      <c r="B12" s="3" t="s">
        <v>15</v>
      </c>
      <c r="C12" s="137" t="s">
        <v>8</v>
      </c>
      <c r="D12" s="3"/>
      <c r="E12" s="20">
        <v>9569450.1007874999</v>
      </c>
      <c r="F12" s="145">
        <v>765.55600806300004</v>
      </c>
    </row>
    <row r="13" spans="2:6" ht="15.75">
      <c r="B13" s="164" t="s">
        <v>115</v>
      </c>
      <c r="C13" s="164"/>
      <c r="D13" s="164"/>
      <c r="E13" s="164"/>
      <c r="F13" s="164"/>
    </row>
    <row r="14" spans="2:6" ht="15.75">
      <c r="B14" s="165" t="s">
        <v>114</v>
      </c>
      <c r="C14" s="165"/>
      <c r="D14" s="165"/>
      <c r="E14" s="165"/>
      <c r="F14" s="165"/>
    </row>
    <row r="17" spans="2:2">
      <c r="B17" t="s">
        <v>127</v>
      </c>
    </row>
  </sheetData>
  <mergeCells count="7">
    <mergeCell ref="B14:F14"/>
    <mergeCell ref="B4:B5"/>
    <mergeCell ref="C4:C5"/>
    <mergeCell ref="D4:D5"/>
    <mergeCell ref="E4:E5"/>
    <mergeCell ref="F4:F5"/>
    <mergeCell ref="B13:F1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4</vt:i4>
      </vt:variant>
    </vt:vector>
  </HeadingPairs>
  <TitlesOfParts>
    <vt:vector size="14" baseType="lpstr">
      <vt:lpstr>TAB A2.1.1</vt:lpstr>
      <vt:lpstr>TAB A2.1.2</vt:lpstr>
      <vt:lpstr>TAB A2.1.3</vt:lpstr>
      <vt:lpstr>TAB A2.1.4</vt:lpstr>
      <vt:lpstr>TAB A2.1.5</vt:lpstr>
      <vt:lpstr>TAB A2.1.6</vt:lpstr>
      <vt:lpstr>TAB A.2.1.7</vt:lpstr>
      <vt:lpstr>TAB A.2.1.8</vt:lpstr>
      <vt:lpstr>TAB A.2.1.9</vt:lpstr>
      <vt:lpstr>TRECHO PAR IGUA</vt:lpstr>
      <vt:lpstr>'TAB A2.1.1'!Area_de_impressao</vt:lpstr>
      <vt:lpstr>'TAB A2.1.2'!Area_de_impressao</vt:lpstr>
      <vt:lpstr>'TAB A2.1.3'!Area_de_impressao</vt:lpstr>
      <vt:lpstr>'TAB A2.1.4'!Area_de_impressao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cp:lastPrinted>2011-05-03T19:18:41Z</cp:lastPrinted>
  <dcterms:created xsi:type="dcterms:W3CDTF">2011-05-03T13:33:36Z</dcterms:created>
  <dcterms:modified xsi:type="dcterms:W3CDTF">2011-08-25T19:39:57Z</dcterms:modified>
</cp:coreProperties>
</file>