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6275" windowHeight="7455"/>
  </bookViews>
  <sheets>
    <sheet name="TAB A.5.1.1" sheetId="2" r:id="rId1"/>
    <sheet name="TAB A.5.1.2" sheetId="3" r:id="rId2"/>
    <sheet name="TAB A.5.1.3" sheetId="4" r:id="rId3"/>
    <sheet name="TAB A.5.1.4" sheetId="5" r:id="rId4"/>
    <sheet name="TAB A.5.1.5" sheetId="6" r:id="rId5"/>
    <sheet name="TRECHO SOCOM AUGUS" sheetId="1" r:id="rId6"/>
  </sheets>
  <externalReferences>
    <externalReference r:id="rId7"/>
  </externalReferences>
  <definedNames>
    <definedName name="_xlnm.Print_Area" localSheetId="0">'TAB A.5.1.1'!$B$3:$F$14</definedName>
    <definedName name="_xlnm.Print_Area" localSheetId="1">'TAB A.5.1.2'!$B$3:$H$20</definedName>
    <definedName name="_xlnm.Print_Area" localSheetId="2">'TAB A.5.1.3'!$B$3:$G$9</definedName>
    <definedName name="_xlnm.Print_Area" localSheetId="3">'TAB A.5.1.4'!$B$3:$D$13</definedName>
    <definedName name="_xlnm.Print_Area" localSheetId="4">'TAB A.5.1.5'!$B$3:$C$10</definedName>
  </definedNames>
  <calcPr calcId="125725"/>
</workbook>
</file>

<file path=xl/calcChain.xml><?xml version="1.0" encoding="utf-8"?>
<calcChain xmlns="http://schemas.openxmlformats.org/spreadsheetml/2006/main">
  <c r="E9" i="6"/>
  <c r="C75" i="1"/>
  <c r="C74" l="1"/>
  <c r="D75" s="1"/>
</calcChain>
</file>

<file path=xl/sharedStrings.xml><?xml version="1.0" encoding="utf-8"?>
<sst xmlns="http://schemas.openxmlformats.org/spreadsheetml/2006/main" count="166" uniqueCount="86">
  <si>
    <t>QUADRO XXX</t>
  </si>
  <si>
    <t>TRECHOS DA SOE BELGRANO CARGAS E DA ARGENTINA INVESTIMENTOS EM LICENCIAMENTO DE TRENS</t>
  </si>
  <si>
    <t>Licienciamento de Trens</t>
  </si>
  <si>
    <t>Unidade</t>
  </si>
  <si>
    <t>Quantidade</t>
  </si>
  <si>
    <t>US$ / Unidade</t>
  </si>
  <si>
    <t xml:space="preserve">Totais </t>
  </si>
  <si>
    <t>Sistemas e Equipamentos</t>
  </si>
  <si>
    <t>US$ milhões</t>
  </si>
  <si>
    <t>a) Sistema de Controle Centralizado</t>
  </si>
  <si>
    <t>b) Sistema de Sinalização</t>
  </si>
  <si>
    <t xml:space="preserve">     Pátio de Cruzamento</t>
  </si>
  <si>
    <t>Pátio</t>
  </si>
  <si>
    <t xml:space="preserve">     Terminais</t>
  </si>
  <si>
    <t>Terminal</t>
  </si>
  <si>
    <t>c) Sistema de Telecomunicações</t>
  </si>
  <si>
    <t>d) Equipamentos de Bordo</t>
  </si>
  <si>
    <t>Locomotiva</t>
  </si>
  <si>
    <t>Total</t>
  </si>
  <si>
    <t>Fonte: Enefer Consultoria, Projetos Ltda e VALEC Engenharia Construções e Ferrovia SA - Estudos Operacionais e de Viabilidade Técnica e Econômica da EF-355</t>
  </si>
  <si>
    <t>INVESTIMENTO EM FROTAS DA FERRONOR</t>
  </si>
  <si>
    <t>Descriminação</t>
  </si>
  <si>
    <t>Unidades</t>
  </si>
  <si>
    <t>1º Ano</t>
  </si>
  <si>
    <t>16º Ano</t>
  </si>
  <si>
    <t>31º Ano</t>
  </si>
  <si>
    <t>Necessidade de Locomotivas</t>
  </si>
  <si>
    <t xml:space="preserve">  Aquisição de linha</t>
  </si>
  <si>
    <t xml:space="preserve">  Aquisição de manobra</t>
  </si>
  <si>
    <t>Necessidade de Vagões</t>
  </si>
  <si>
    <t xml:space="preserve">  Aquisição</t>
  </si>
  <si>
    <t>Vagão</t>
  </si>
  <si>
    <t>Custo de Aquisição</t>
  </si>
  <si>
    <t xml:space="preserve">  Linha</t>
  </si>
  <si>
    <t>US$/Locomotiva</t>
  </si>
  <si>
    <t xml:space="preserve">  Manobras</t>
  </si>
  <si>
    <t xml:space="preserve">  Vagão</t>
  </si>
  <si>
    <t>US$/Vagão</t>
  </si>
  <si>
    <t>Investimentos</t>
  </si>
  <si>
    <t xml:space="preserve">  Locomotivas</t>
  </si>
  <si>
    <t xml:space="preserve">  Vagões</t>
  </si>
  <si>
    <t xml:space="preserve">  Total</t>
  </si>
  <si>
    <t>Nota: A aquisição das frotas se inicia para atender as demandas a partir de 2015.</t>
  </si>
  <si>
    <t>RECUPERAÇÃO DA SUPERESTRUTURA DO TRECHO SOCOMPA - AUGUSTA VICTORIA</t>
  </si>
  <si>
    <t>Extensão (km)</t>
  </si>
  <si>
    <t>Custo Médio US$/km</t>
  </si>
  <si>
    <t>Cutos Total a Recuperar  US$ Milhões</t>
  </si>
  <si>
    <t>km</t>
  </si>
  <si>
    <t xml:space="preserve">Extensão em Recuperação </t>
  </si>
  <si>
    <t>Extensão a Recuperar</t>
  </si>
  <si>
    <t>Recuperação da Superstrutura</t>
  </si>
  <si>
    <t>Fonte: ADIF - Administração de Infraestrutura Ferroviária e Enefer Consultoria e Projetos Ltda</t>
  </si>
  <si>
    <t xml:space="preserve">QUADRO XXX </t>
  </si>
  <si>
    <t>REPOSIÇÃO DE MATERIAIS E SERVIÇOS DA VIA PEMANENTE DO TRECHO SOCOMPA - AUGUSTA VICTORIA DA FERRONOR - HORIZONTE DE 2015 A 2045</t>
  </si>
  <si>
    <t>Discriminação</t>
  </si>
  <si>
    <t>Reposição de trilhos assessorios por ano</t>
  </si>
  <si>
    <t>Reposição de dormentes por ano</t>
  </si>
  <si>
    <t>Reposição de lastro por ano</t>
  </si>
  <si>
    <t>Reposição de AMV por ano</t>
  </si>
  <si>
    <t>Reposição dos equipamentos e máquinas por ano</t>
  </si>
  <si>
    <t>Total reposição antual</t>
  </si>
  <si>
    <t>Fonte: Enefer, Consultoria e Projetos Ltda</t>
  </si>
  <si>
    <t>RESUMO DOS INVESTIMENTOS EM FROTAS DOS TRECHOS DA FERRONOR</t>
  </si>
  <si>
    <t>US$  Milhões</t>
  </si>
  <si>
    <t>Locomotivas</t>
  </si>
  <si>
    <t>Vagões</t>
  </si>
  <si>
    <t>TABELA A.5.1.2 // Investimento em Fortas da Ferronor</t>
  </si>
  <si>
    <t>TABELA A.5.1.5 // Resumo dos Investimentos em Frotas dos Trechos da Ferronor</t>
  </si>
  <si>
    <t>US$ Milhões/ Unidade</t>
  </si>
  <si>
    <t>TABELA A.5.1.1 // Trechos da SOE-Belgrano Cargas e da Argentina – Investimentos em Licenciamento de Trens</t>
  </si>
  <si>
    <t>Licenciamento de Trens</t>
  </si>
  <si>
    <t>Sistema de controle centralizado</t>
  </si>
  <si>
    <t>Sistema de sinalização</t>
  </si>
  <si>
    <t xml:space="preserve">     Pátio de cruzamento</t>
  </si>
  <si>
    <t>Sistema de telecomunicações</t>
  </si>
  <si>
    <t>Equipamentos de bordo</t>
  </si>
  <si>
    <t>Fonte: Enefer - Consultoria, Projetos Ltda. e Valec - Engenharia, Construções e Ferrovias S.A. — Estudos Operacionais e de Viabilidade Técnica e Econômica da EF-355.</t>
  </si>
  <si>
    <t>Nota: A aquisição das frotas se inicia para atender às demandas a partir de 2015.</t>
  </si>
  <si>
    <t>Fonte: Enefer - Consultoria, Projetos Ltda.</t>
  </si>
  <si>
    <t>Recuperação da superestrutura</t>
  </si>
  <si>
    <t>TABELA A.5.1.3 // Recuperação da Superestrutura do Trecho Socompa — Augusta Victoria</t>
  </si>
  <si>
    <t>Fonte: ADIF S.A. - Administração de Infraestrutura Ferroviária S.A. e Enefer - Consultoria, Projetos Ltda.</t>
  </si>
  <si>
    <t>Reposição de trilhos assessórios por ano</t>
  </si>
  <si>
    <t>Total reposição anual</t>
  </si>
  <si>
    <t>TABELA A.5.1.4 // Reposição de Materiais e Serviços da Via Permanente do Trecho Socompa — Augusta Victoria da Ferronor — Horizonte  2015 a 2045</t>
  </si>
  <si>
    <t>Custo Total a Recuperar  US$ Milhões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</si>
</sst>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0.000"/>
    <numFmt numFmtId="166" formatCode="0.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color theme="6" tint="-0.249977111117893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00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 applyBorder="1" applyAlignment="1">
      <alignment horizontal="center"/>
    </xf>
    <xf numFmtId="0" fontId="2" fillId="2" borderId="2" xfId="0" applyFont="1" applyFill="1" applyBorder="1"/>
    <xf numFmtId="0" fontId="4" fillId="2" borderId="2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3" fontId="3" fillId="2" borderId="0" xfId="0" applyNumberFormat="1" applyFont="1" applyFill="1" applyAlignment="1">
      <alignment horizontal="right"/>
    </xf>
    <xf numFmtId="164" fontId="3" fillId="2" borderId="0" xfId="0" applyNumberFormat="1" applyFont="1" applyFill="1" applyAlignment="1">
      <alignment horizontal="center"/>
    </xf>
    <xf numFmtId="0" fontId="3" fillId="2" borderId="2" xfId="0" applyFont="1" applyFill="1" applyBorder="1"/>
    <xf numFmtId="0" fontId="2" fillId="2" borderId="3" xfId="0" applyFont="1" applyFill="1" applyBorder="1"/>
    <xf numFmtId="0" fontId="1" fillId="2" borderId="3" xfId="0" applyFont="1" applyFill="1" applyBorder="1"/>
    <xf numFmtId="165" fontId="2" fillId="2" borderId="3" xfId="0" applyNumberFormat="1" applyFont="1" applyFill="1" applyBorder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4" fillId="2" borderId="1" xfId="0" applyFont="1" applyFill="1" applyBorder="1"/>
    <xf numFmtId="0" fontId="5" fillId="2" borderId="1" xfId="0" applyFont="1" applyFill="1" applyBorder="1"/>
    <xf numFmtId="0" fontId="5" fillId="2" borderId="0" xfId="0" applyFont="1" applyFill="1" applyBorder="1"/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5" fillId="2" borderId="0" xfId="0" applyFont="1" applyFill="1" applyBorder="1" applyAlignment="1">
      <alignment horizontal="center"/>
    </xf>
    <xf numFmtId="1" fontId="4" fillId="2" borderId="0" xfId="0" applyNumberFormat="1" applyFont="1" applyFill="1" applyBorder="1" applyAlignment="1">
      <alignment horizontal="center"/>
    </xf>
    <xf numFmtId="1" fontId="5" fillId="2" borderId="0" xfId="0" applyNumberFormat="1" applyFont="1" applyFill="1" applyBorder="1" applyAlignment="1">
      <alignment horizontal="center"/>
    </xf>
    <xf numFmtId="1" fontId="5" fillId="2" borderId="0" xfId="0" applyNumberFormat="1" applyFont="1" applyFill="1" applyAlignment="1">
      <alignment horizontal="center"/>
    </xf>
    <xf numFmtId="0" fontId="4" fillId="2" borderId="2" xfId="0" applyFont="1" applyFill="1" applyBorder="1"/>
    <xf numFmtId="0" fontId="5" fillId="2" borderId="2" xfId="0" applyFont="1" applyFill="1" applyBorder="1" applyAlignment="1">
      <alignment horizontal="center"/>
    </xf>
    <xf numFmtId="0" fontId="5" fillId="2" borderId="2" xfId="0" applyFont="1" applyFill="1" applyBorder="1"/>
    <xf numFmtId="3" fontId="4" fillId="2" borderId="2" xfId="0" applyNumberFormat="1" applyFont="1" applyFill="1" applyBorder="1" applyAlignment="1">
      <alignment horizontal="center"/>
    </xf>
    <xf numFmtId="1" fontId="5" fillId="2" borderId="2" xfId="0" applyNumberFormat="1" applyFont="1" applyFill="1" applyBorder="1" applyAlignment="1">
      <alignment horizontal="center"/>
    </xf>
    <xf numFmtId="3" fontId="5" fillId="2" borderId="2" xfId="0" applyNumberFormat="1" applyFont="1" applyFill="1" applyBorder="1" applyAlignment="1">
      <alignment horizontal="center"/>
    </xf>
    <xf numFmtId="3" fontId="5" fillId="2" borderId="0" xfId="0" applyNumberFormat="1" applyFont="1" applyFill="1" applyAlignment="1">
      <alignment horizontal="center"/>
    </xf>
    <xf numFmtId="164" fontId="4" fillId="2" borderId="0" xfId="0" applyNumberFormat="1" applyFont="1" applyFill="1" applyBorder="1" applyAlignment="1">
      <alignment horizontal="center"/>
    </xf>
    <xf numFmtId="164" fontId="4" fillId="2" borderId="0" xfId="0" applyNumberFormat="1" applyFont="1" applyFill="1" applyAlignment="1">
      <alignment horizontal="center"/>
    </xf>
    <xf numFmtId="164" fontId="4" fillId="2" borderId="2" xfId="0" applyNumberFormat="1" applyFont="1" applyFill="1" applyBorder="1" applyAlignment="1">
      <alignment horizontal="center"/>
    </xf>
    <xf numFmtId="0" fontId="4" fillId="2" borderId="3" xfId="0" applyFont="1" applyFill="1" applyBorder="1"/>
    <xf numFmtId="0" fontId="4" fillId="2" borderId="3" xfId="0" applyFont="1" applyFill="1" applyBorder="1" applyAlignment="1">
      <alignment horizontal="center"/>
    </xf>
    <xf numFmtId="164" fontId="4" fillId="2" borderId="3" xfId="0" applyNumberFormat="1" applyFont="1" applyFill="1" applyBorder="1" applyAlignment="1">
      <alignment horizontal="center"/>
    </xf>
    <xf numFmtId="0" fontId="5" fillId="2" borderId="0" xfId="0" applyFont="1" applyFill="1" applyBorder="1" applyAlignment="1">
      <alignment horizontal="left"/>
    </xf>
    <xf numFmtId="0" fontId="0" fillId="2" borderId="0" xfId="0" applyFill="1"/>
    <xf numFmtId="0" fontId="2" fillId="2" borderId="1" xfId="0" applyFont="1" applyFill="1" applyBorder="1"/>
    <xf numFmtId="0" fontId="0" fillId="2" borderId="1" xfId="0" applyFill="1" applyBorder="1"/>
    <xf numFmtId="0" fontId="3" fillId="2" borderId="0" xfId="0" applyFont="1" applyFill="1" applyBorder="1"/>
    <xf numFmtId="0" fontId="2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/>
    <xf numFmtId="0" fontId="3" fillId="2" borderId="6" xfId="0" applyFont="1" applyFill="1" applyBorder="1" applyAlignment="1">
      <alignment horizontal="center"/>
    </xf>
    <xf numFmtId="166" fontId="3" fillId="2" borderId="6" xfId="0" applyNumberFormat="1" applyFont="1" applyFill="1" applyBorder="1" applyAlignment="1">
      <alignment horizontal="center"/>
    </xf>
    <xf numFmtId="3" fontId="3" fillId="2" borderId="6" xfId="0" applyNumberFormat="1" applyFont="1" applyFill="1" applyBorder="1" applyAlignment="1">
      <alignment horizontal="center"/>
    </xf>
    <xf numFmtId="165" fontId="3" fillId="2" borderId="2" xfId="0" applyNumberFormat="1" applyFont="1" applyFill="1" applyBorder="1" applyAlignment="1">
      <alignment horizontal="center"/>
    </xf>
    <xf numFmtId="0" fontId="0" fillId="2" borderId="3" xfId="0" applyFill="1" applyBorder="1"/>
    <xf numFmtId="164" fontId="2" fillId="2" borderId="3" xfId="0" applyNumberFormat="1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0" xfId="0" applyFont="1" applyFill="1" applyBorder="1"/>
    <xf numFmtId="164" fontId="5" fillId="2" borderId="0" xfId="0" applyNumberFormat="1" applyFont="1" applyFill="1" applyBorder="1" applyAlignment="1">
      <alignment horizontal="center"/>
    </xf>
    <xf numFmtId="0" fontId="5" fillId="2" borderId="3" xfId="0" applyFont="1" applyFill="1" applyBorder="1"/>
    <xf numFmtId="164" fontId="5" fillId="2" borderId="0" xfId="0" applyNumberFormat="1" applyFont="1" applyFill="1" applyAlignment="1">
      <alignment horizontal="center"/>
    </xf>
    <xf numFmtId="0" fontId="5" fillId="2" borderId="4" xfId="0" applyFont="1" applyFill="1" applyBorder="1"/>
    <xf numFmtId="164" fontId="0" fillId="0" borderId="0" xfId="0" applyNumberFormat="1"/>
    <xf numFmtId="0" fontId="2" fillId="2" borderId="2" xfId="0" applyFont="1" applyFill="1" applyBorder="1" applyAlignment="1">
      <alignment horizontal="center" vertical="center" wrapText="1"/>
    </xf>
    <xf numFmtId="0" fontId="7" fillId="0" borderId="0" xfId="0" applyFont="1"/>
    <xf numFmtId="0" fontId="7" fillId="2" borderId="0" xfId="0" applyFont="1" applyFill="1"/>
    <xf numFmtId="0" fontId="7" fillId="2" borderId="1" xfId="0" applyFont="1" applyFill="1" applyBorder="1"/>
    <xf numFmtId="0" fontId="7" fillId="2" borderId="3" xfId="0" applyFont="1" applyFill="1" applyBorder="1"/>
    <xf numFmtId="0" fontId="4" fillId="2" borderId="0" xfId="0" applyFont="1" applyFill="1" applyAlignment="1">
      <alignment horizontal="right"/>
    </xf>
    <xf numFmtId="0" fontId="5" fillId="2" borderId="0" xfId="0" applyFont="1" applyFill="1" applyAlignment="1">
      <alignment horizontal="right"/>
    </xf>
    <xf numFmtId="3" fontId="5" fillId="2" borderId="0" xfId="0" applyNumberFormat="1" applyFont="1" applyFill="1" applyAlignment="1">
      <alignment horizontal="right"/>
    </xf>
    <xf numFmtId="0" fontId="5" fillId="2" borderId="2" xfId="0" applyFont="1" applyFill="1" applyBorder="1" applyAlignment="1">
      <alignment horizontal="right"/>
    </xf>
    <xf numFmtId="3" fontId="5" fillId="2" borderId="2" xfId="0" applyNumberFormat="1" applyFont="1" applyFill="1" applyBorder="1" applyAlignment="1">
      <alignment horizontal="right"/>
    </xf>
    <xf numFmtId="164" fontId="5" fillId="2" borderId="0" xfId="0" applyNumberFormat="1" applyFont="1" applyFill="1" applyBorder="1" applyAlignment="1">
      <alignment horizontal="right"/>
    </xf>
    <xf numFmtId="164" fontId="5" fillId="2" borderId="0" xfId="0" applyNumberFormat="1" applyFont="1" applyFill="1" applyAlignment="1">
      <alignment horizontal="right"/>
    </xf>
    <xf numFmtId="164" fontId="5" fillId="2" borderId="2" xfId="0" applyNumberFormat="1" applyFont="1" applyFill="1" applyBorder="1" applyAlignment="1">
      <alignment horizontal="right"/>
    </xf>
    <xf numFmtId="164" fontId="4" fillId="2" borderId="3" xfId="0" applyNumberFormat="1" applyFont="1" applyFill="1" applyBorder="1" applyAlignment="1">
      <alignment horizontal="right"/>
    </xf>
    <xf numFmtId="3" fontId="3" fillId="2" borderId="0" xfId="0" applyNumberFormat="1" applyFont="1" applyFill="1" applyAlignment="1"/>
    <xf numFmtId="0" fontId="9" fillId="2" borderId="3" xfId="0" applyFont="1" applyFill="1" applyBorder="1"/>
    <xf numFmtId="0" fontId="9" fillId="2" borderId="3" xfId="0" applyFont="1" applyFill="1" applyBorder="1" applyAlignment="1"/>
    <xf numFmtId="0" fontId="4" fillId="2" borderId="1" xfId="0" applyFont="1" applyFill="1" applyBorder="1" applyAlignment="1">
      <alignment horizontal="center" vertical="center"/>
    </xf>
    <xf numFmtId="0" fontId="8" fillId="2" borderId="0" xfId="0" applyFont="1" applyFill="1"/>
    <xf numFmtId="0" fontId="3" fillId="2" borderId="4" xfId="0" applyFont="1" applyFill="1" applyBorder="1" applyAlignment="1">
      <alignment horizontal="left" wrapText="1"/>
    </xf>
    <xf numFmtId="0" fontId="8" fillId="2" borderId="0" xfId="0" applyFont="1" applyFill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4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Normal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lientes%202010%20e%202011/BNDES%20%20Bioce&#226;nico/ETAPA%202/CAP&#205;TULOS/Produto%208%20Investimentos/P8%20INVESTIMENTO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rono Res Corredor"/>
      <sheetName val="Crono Res Pais"/>
      <sheetName val="Crono Res Ferrovias"/>
      <sheetName val="Crono Res Trechos"/>
      <sheetName val="Crono ALL"/>
      <sheetName val="Crono FERROESTE"/>
      <sheetName val="Crono BRASIL"/>
      <sheetName val="Crono FEPASA"/>
      <sheetName val="Crono SOE BC"/>
      <sheetName val="Crono CHILE"/>
      <sheetName val="Capex ALL"/>
      <sheetName val="Capex ALL1"/>
      <sheetName val="Capex FERROESTE"/>
      <sheetName val="Capex FERROESTE1"/>
      <sheetName val="Capex BRASIL"/>
      <sheetName val="Capex FEPASA"/>
      <sheetName val="Capex FEPASA1"/>
      <sheetName val="Capex SOE BC"/>
      <sheetName val="Capex SOE BC1"/>
      <sheetName val="Capex CHILE"/>
      <sheetName val="Capex CHILE1"/>
      <sheetName val="Capex CORREDOR"/>
      <sheetName val="Capex CORREDOR1"/>
      <sheetName val="TRECHO PAR IGUA"/>
      <sheetName val="TRECHO IGUA DRIBAS"/>
      <sheetName val="TRECHO DRIBAS GUAR"/>
      <sheetName val="TRECHO SFCO EBLEY"/>
      <sheetName val="TRECHO GUARAP CASC"/>
      <sheetName val="TRECHO CASC FRONTBR"/>
      <sheetName val="TRECHO FRON BR ENCARN"/>
      <sheetName val="TRECHO PIRA FRON AR"/>
      <sheetName val="TRECHO FRON AR JVGONZ"/>
      <sheetName val="TRECHO JVGONZ SALTA"/>
      <sheetName val="TRECHO SALTA SOCOM"/>
      <sheetName val="TRECHO SOCOM AUGUS"/>
      <sheetName val="TRECHO AUGUS ANTOF"/>
      <sheetName val=" Inv Frotas"/>
      <sheetName val="Inv Frotas 2"/>
      <sheetName val="Res Frotas"/>
      <sheetName val="Res Frotas3"/>
      <sheetName val="FERROESTE Inst e Equ"/>
      <sheetName val="FEPASA INST E EQU"/>
      <sheetName val="Inv Repo Via1"/>
      <sheetName val="Inv Repo Via"/>
      <sheetName val="Repo Via"/>
      <sheetName val="Totais Paises"/>
      <sheetName val="Orç Variant Paranagua"/>
      <sheetName val="Orç Variant SFCO"/>
      <sheetName val="Orç Variant JOINV"/>
      <sheetName val="Orç Variant JarSul"/>
      <sheetName val="Orç Variant Ipiranga"/>
      <sheetName val="Orç Liga Foz"/>
      <sheetName val="Orç Liga Fbrpa Encar"/>
      <sheetName val="Orç liga Pira FPaAr"/>
      <sheetName val="Orç liga FPaAr Barran"/>
      <sheetName val="Orç P Vias"/>
      <sheetName val="Orç Term Exis"/>
      <sheetName val="Orç Term Novos"/>
      <sheetName val="Orç Licen1 "/>
      <sheetName val="Orç Licen2"/>
      <sheetName val="Orç Rec Super SOE"/>
      <sheetName val="Orç Rec Super Chile"/>
      <sheetName val="SUMÁRIO"/>
      <sheetName val="Custo km Pátio"/>
      <sheetName val="Custo km Troca Trilh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47">
          <cell r="D47">
            <v>240.19288726236726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F14"/>
  <sheetViews>
    <sheetView tabSelected="1" workbookViewId="0">
      <selection activeCell="B1" sqref="B1"/>
    </sheetView>
  </sheetViews>
  <sheetFormatPr defaultRowHeight="15"/>
  <cols>
    <col min="2" max="2" width="40.7109375" customWidth="1"/>
    <col min="3" max="3" width="12.85546875" bestFit="1" customWidth="1"/>
    <col min="4" max="4" width="14" bestFit="1" customWidth="1"/>
    <col min="5" max="5" width="16.85546875" bestFit="1" customWidth="1"/>
    <col min="6" max="6" width="15.140625" bestFit="1" customWidth="1"/>
  </cols>
  <sheetData>
    <row r="3" spans="2:6" ht="31.5" customHeight="1">
      <c r="B3" s="81" t="s">
        <v>69</v>
      </c>
      <c r="C3" s="81"/>
      <c r="D3" s="81"/>
      <c r="E3" s="81"/>
      <c r="F3" s="81"/>
    </row>
    <row r="4" spans="2:6" ht="16.5" thickBot="1">
      <c r="B4" s="82"/>
      <c r="C4" s="82"/>
      <c r="D4" s="82"/>
      <c r="E4" s="82"/>
      <c r="F4" s="82"/>
    </row>
    <row r="5" spans="2:6" ht="15.75">
      <c r="B5" s="1" t="s">
        <v>70</v>
      </c>
      <c r="C5" s="83" t="s">
        <v>3</v>
      </c>
      <c r="D5" s="85" t="s">
        <v>4</v>
      </c>
      <c r="E5" s="87" t="s">
        <v>5</v>
      </c>
      <c r="F5" s="3" t="s">
        <v>6</v>
      </c>
    </row>
    <row r="6" spans="2:6" ht="15.75">
      <c r="B6" s="4" t="s">
        <v>7</v>
      </c>
      <c r="C6" s="84"/>
      <c r="D6" s="86"/>
      <c r="E6" s="88"/>
      <c r="F6" s="5" t="s">
        <v>8</v>
      </c>
    </row>
    <row r="7" spans="2:6" ht="15.75">
      <c r="B7" s="2" t="s">
        <v>71</v>
      </c>
      <c r="C7" s="2" t="s">
        <v>3</v>
      </c>
      <c r="D7" s="6">
        <v>0</v>
      </c>
      <c r="E7" s="75">
        <v>6213978.787878789</v>
      </c>
      <c r="F7" s="8">
        <v>0</v>
      </c>
    </row>
    <row r="8" spans="2:6" ht="15.75">
      <c r="B8" s="2" t="s">
        <v>72</v>
      </c>
      <c r="C8" s="2"/>
      <c r="D8" s="6"/>
      <c r="E8" s="75"/>
      <c r="F8" s="8"/>
    </row>
    <row r="9" spans="2:6" ht="15.75">
      <c r="B9" s="2" t="s">
        <v>73</v>
      </c>
      <c r="C9" s="2" t="s">
        <v>12</v>
      </c>
      <c r="D9" s="6">
        <v>8</v>
      </c>
      <c r="E9" s="75">
        <v>131515.15151515152</v>
      </c>
      <c r="F9" s="8">
        <v>1.0521212121212122</v>
      </c>
    </row>
    <row r="10" spans="2:6" ht="15.75">
      <c r="B10" s="2" t="s">
        <v>13</v>
      </c>
      <c r="C10" s="2" t="s">
        <v>14</v>
      </c>
      <c r="D10" s="6">
        <v>0</v>
      </c>
      <c r="E10" s="75">
        <v>1733766.2337662338</v>
      </c>
      <c r="F10" s="8">
        <v>0</v>
      </c>
    </row>
    <row r="11" spans="2:6" ht="15.75">
      <c r="B11" s="2" t="s">
        <v>74</v>
      </c>
      <c r="C11" s="2" t="s">
        <v>3</v>
      </c>
      <c r="D11" s="6">
        <v>0</v>
      </c>
      <c r="E11" s="75">
        <v>477575.75757575757</v>
      </c>
      <c r="F11" s="8">
        <v>0</v>
      </c>
    </row>
    <row r="12" spans="2:6" ht="15.75">
      <c r="B12" s="9" t="s">
        <v>75</v>
      </c>
      <c r="C12" s="9" t="s">
        <v>17</v>
      </c>
      <c r="D12" s="6">
        <v>10</v>
      </c>
      <c r="E12" s="75">
        <v>136969.69696969699</v>
      </c>
      <c r="F12" s="8">
        <v>1.3696969696969699</v>
      </c>
    </row>
    <row r="13" spans="2:6" ht="16.5" thickBot="1">
      <c r="B13" s="10" t="s">
        <v>18</v>
      </c>
      <c r="C13" s="76"/>
      <c r="D13" s="76"/>
      <c r="E13" s="77"/>
      <c r="F13" s="12">
        <v>2.4218181818181819</v>
      </c>
    </row>
    <row r="14" spans="2:6" ht="32.25" customHeight="1">
      <c r="B14" s="80" t="s">
        <v>76</v>
      </c>
      <c r="C14" s="80"/>
      <c r="D14" s="80"/>
      <c r="E14" s="80"/>
      <c r="F14" s="80"/>
    </row>
  </sheetData>
  <mergeCells count="6">
    <mergeCell ref="B14:F14"/>
    <mergeCell ref="B3:F3"/>
    <mergeCell ref="B4:F4"/>
    <mergeCell ref="C5:C6"/>
    <mergeCell ref="D5:D6"/>
    <mergeCell ref="E5:E6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H21"/>
  <sheetViews>
    <sheetView workbookViewId="0">
      <selection activeCell="B5" sqref="B5:H21"/>
    </sheetView>
  </sheetViews>
  <sheetFormatPr defaultRowHeight="15"/>
  <cols>
    <col min="2" max="2" width="29.28515625" customWidth="1"/>
    <col min="3" max="3" width="18.140625" bestFit="1" customWidth="1"/>
    <col min="4" max="4" width="8.85546875" customWidth="1"/>
    <col min="5" max="5" width="7" bestFit="1" customWidth="1"/>
    <col min="6" max="8" width="11.42578125" bestFit="1" customWidth="1"/>
  </cols>
  <sheetData>
    <row r="3" spans="2:8" ht="15.75">
      <c r="B3" s="79" t="s">
        <v>66</v>
      </c>
      <c r="C3" s="14"/>
      <c r="D3" s="14"/>
      <c r="E3" s="14"/>
      <c r="F3" s="14"/>
      <c r="G3" s="14"/>
      <c r="H3" s="14"/>
    </row>
    <row r="4" spans="2:8" ht="16.5" thickBot="1">
      <c r="B4" s="15"/>
      <c r="C4" s="15"/>
      <c r="D4" s="15"/>
      <c r="E4" s="15"/>
      <c r="F4" s="16"/>
      <c r="G4" s="17"/>
      <c r="H4" s="14"/>
    </row>
    <row r="5" spans="2:8" ht="15.75">
      <c r="B5" s="89" t="s">
        <v>21</v>
      </c>
      <c r="C5" s="89" t="s">
        <v>22</v>
      </c>
      <c r="D5" s="89" t="s">
        <v>18</v>
      </c>
      <c r="E5" s="18">
        <v>2010</v>
      </c>
      <c r="F5" s="5">
        <v>2015</v>
      </c>
      <c r="G5" s="19">
        <v>2030</v>
      </c>
      <c r="H5" s="19">
        <v>2045</v>
      </c>
    </row>
    <row r="6" spans="2:8" ht="16.5" thickBot="1">
      <c r="B6" s="90"/>
      <c r="C6" s="90"/>
      <c r="D6" s="90"/>
      <c r="E6" s="78"/>
      <c r="F6" s="21" t="s">
        <v>23</v>
      </c>
      <c r="G6" s="21" t="s">
        <v>24</v>
      </c>
      <c r="H6" s="21" t="s">
        <v>25</v>
      </c>
    </row>
    <row r="7" spans="2:8" ht="15.75">
      <c r="B7" s="13" t="s">
        <v>26</v>
      </c>
      <c r="C7" s="14"/>
      <c r="D7" s="22"/>
      <c r="E7" s="23"/>
      <c r="F7" s="23"/>
      <c r="G7" s="23"/>
      <c r="H7" s="23"/>
    </row>
    <row r="8" spans="2:8" ht="15.75">
      <c r="B8" s="17" t="s">
        <v>27</v>
      </c>
      <c r="C8" s="24" t="s">
        <v>17</v>
      </c>
      <c r="D8" s="25">
        <v>9</v>
      </c>
      <c r="E8" s="26"/>
      <c r="F8" s="26">
        <v>5</v>
      </c>
      <c r="G8" s="26">
        <v>1</v>
      </c>
      <c r="H8" s="26">
        <v>3</v>
      </c>
    </row>
    <row r="9" spans="2:8" ht="15.75">
      <c r="B9" s="14" t="s">
        <v>28</v>
      </c>
      <c r="C9" s="23" t="s">
        <v>17</v>
      </c>
      <c r="D9" s="25">
        <v>1</v>
      </c>
      <c r="E9" s="27"/>
      <c r="F9" s="27">
        <v>1</v>
      </c>
      <c r="G9" s="27">
        <v>0</v>
      </c>
      <c r="H9" s="27">
        <v>0</v>
      </c>
    </row>
    <row r="10" spans="2:8" ht="15.75">
      <c r="B10" s="28" t="s">
        <v>29</v>
      </c>
      <c r="C10" s="29"/>
      <c r="D10" s="5"/>
      <c r="E10" s="29"/>
      <c r="F10" s="29"/>
      <c r="G10" s="29"/>
      <c r="H10" s="29"/>
    </row>
    <row r="11" spans="2:8" ht="15.75">
      <c r="B11" s="30" t="s">
        <v>30</v>
      </c>
      <c r="C11" s="29" t="s">
        <v>31</v>
      </c>
      <c r="D11" s="31">
        <v>47</v>
      </c>
      <c r="E11" s="32"/>
      <c r="F11" s="33">
        <v>37</v>
      </c>
      <c r="G11" s="33">
        <v>5</v>
      </c>
      <c r="H11" s="33">
        <v>5</v>
      </c>
    </row>
    <row r="12" spans="2:8" ht="15.75">
      <c r="B12" s="13" t="s">
        <v>32</v>
      </c>
      <c r="C12" s="14"/>
      <c r="D12" s="22"/>
      <c r="E12" s="23"/>
      <c r="F12" s="23"/>
      <c r="G12" s="23"/>
      <c r="H12" s="23"/>
    </row>
    <row r="13" spans="2:8" ht="15.75">
      <c r="B13" s="14" t="s">
        <v>33</v>
      </c>
      <c r="C13" s="23" t="s">
        <v>34</v>
      </c>
      <c r="D13" s="66"/>
      <c r="E13" s="67"/>
      <c r="F13" s="68">
        <v>1700000</v>
      </c>
      <c r="G13" s="68">
        <v>1700000</v>
      </c>
      <c r="H13" s="68">
        <v>1700000</v>
      </c>
    </row>
    <row r="14" spans="2:8" ht="15.75">
      <c r="B14" s="14" t="s">
        <v>35</v>
      </c>
      <c r="C14" s="23" t="s">
        <v>34</v>
      </c>
      <c r="D14" s="66"/>
      <c r="E14" s="67"/>
      <c r="F14" s="68">
        <v>1400000</v>
      </c>
      <c r="G14" s="68">
        <v>1400000</v>
      </c>
      <c r="H14" s="68">
        <v>1400000</v>
      </c>
    </row>
    <row r="15" spans="2:8" ht="15.75">
      <c r="B15" s="30" t="s">
        <v>36</v>
      </c>
      <c r="C15" s="29" t="s">
        <v>37</v>
      </c>
      <c r="D15" s="69"/>
      <c r="E15" s="69"/>
      <c r="F15" s="70">
        <v>120000</v>
      </c>
      <c r="G15" s="70">
        <v>120000</v>
      </c>
      <c r="H15" s="70">
        <v>120000</v>
      </c>
    </row>
    <row r="16" spans="2:8" ht="15.75">
      <c r="B16" s="13" t="s">
        <v>38</v>
      </c>
      <c r="C16" s="14"/>
      <c r="D16" s="67"/>
      <c r="E16" s="67"/>
      <c r="F16" s="67"/>
      <c r="G16" s="67"/>
      <c r="H16" s="67"/>
    </row>
    <row r="17" spans="2:8" ht="15.75">
      <c r="B17" s="14" t="s">
        <v>39</v>
      </c>
      <c r="C17" s="23" t="s">
        <v>8</v>
      </c>
      <c r="D17" s="71">
        <v>16.7</v>
      </c>
      <c r="E17" s="72">
        <v>0</v>
      </c>
      <c r="F17" s="72">
        <v>9.9</v>
      </c>
      <c r="G17" s="72">
        <v>1.7</v>
      </c>
      <c r="H17" s="72">
        <v>5.0999999999999996</v>
      </c>
    </row>
    <row r="18" spans="2:8" ht="15.75">
      <c r="B18" s="14" t="s">
        <v>40</v>
      </c>
      <c r="C18" s="23" t="s">
        <v>8</v>
      </c>
      <c r="D18" s="73">
        <v>5.64</v>
      </c>
      <c r="E18" s="72">
        <v>0</v>
      </c>
      <c r="F18" s="72">
        <v>4.4400000000000004</v>
      </c>
      <c r="G18" s="72">
        <v>0.6</v>
      </c>
      <c r="H18" s="72">
        <v>0.6</v>
      </c>
    </row>
    <row r="19" spans="2:8" ht="16.5" thickBot="1">
      <c r="B19" s="38" t="s">
        <v>41</v>
      </c>
      <c r="C19" s="39" t="s">
        <v>8</v>
      </c>
      <c r="D19" s="74">
        <v>22.34</v>
      </c>
      <c r="E19" s="74">
        <v>0</v>
      </c>
      <c r="F19" s="74">
        <v>14.34</v>
      </c>
      <c r="G19" s="74">
        <v>2.2999999999999998</v>
      </c>
      <c r="H19" s="74">
        <v>5.6999999999999993</v>
      </c>
    </row>
    <row r="20" spans="2:8" ht="15.75">
      <c r="B20" s="41" t="s">
        <v>77</v>
      </c>
      <c r="C20" s="14"/>
      <c r="D20" s="14"/>
      <c r="E20" s="14"/>
      <c r="F20" s="14"/>
      <c r="G20" s="14"/>
      <c r="H20" s="14"/>
    </row>
    <row r="21" spans="2:8" ht="15.75">
      <c r="B21" s="63" t="s">
        <v>78</v>
      </c>
      <c r="C21" s="63"/>
      <c r="D21" s="63"/>
      <c r="E21" s="63"/>
      <c r="F21" s="63"/>
      <c r="G21" s="63"/>
      <c r="H21" s="63"/>
    </row>
  </sheetData>
  <mergeCells count="3">
    <mergeCell ref="B5:B6"/>
    <mergeCell ref="C5:C6"/>
    <mergeCell ref="D5:D6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3:G9"/>
  <sheetViews>
    <sheetView workbookViewId="0">
      <selection activeCell="B5" sqref="B5:G9"/>
    </sheetView>
  </sheetViews>
  <sheetFormatPr defaultRowHeight="15"/>
  <cols>
    <col min="2" max="2" width="33.140625" customWidth="1"/>
    <col min="3" max="3" width="5.140625" bestFit="1" customWidth="1"/>
    <col min="4" max="4" width="17.28515625" customWidth="1"/>
    <col min="5" max="5" width="13.7109375" customWidth="1"/>
    <col min="6" max="6" width="14.42578125" customWidth="1"/>
    <col min="7" max="7" width="27" customWidth="1"/>
  </cols>
  <sheetData>
    <row r="3" spans="2:7" ht="15.75">
      <c r="B3" s="79" t="s">
        <v>80</v>
      </c>
      <c r="C3" s="63"/>
      <c r="D3" s="63"/>
      <c r="E3" s="63"/>
      <c r="F3" s="63"/>
      <c r="G3" s="63"/>
    </row>
    <row r="4" spans="2:7" ht="16.5" thickBot="1">
      <c r="B4" s="43"/>
      <c r="C4" s="64"/>
      <c r="D4" s="64"/>
      <c r="E4" s="64"/>
      <c r="F4" s="64"/>
      <c r="G4" s="64"/>
    </row>
    <row r="5" spans="2:7" ht="15.75">
      <c r="B5" s="45"/>
      <c r="C5" s="84" t="s">
        <v>44</v>
      </c>
      <c r="D5" s="84"/>
      <c r="E5" s="84"/>
      <c r="F5" s="83" t="s">
        <v>45</v>
      </c>
      <c r="G5" s="83" t="s">
        <v>85</v>
      </c>
    </row>
    <row r="6" spans="2:7" ht="31.5">
      <c r="B6" s="9"/>
      <c r="C6" s="61" t="s">
        <v>47</v>
      </c>
      <c r="D6" s="61" t="s">
        <v>48</v>
      </c>
      <c r="E6" s="61" t="s">
        <v>49</v>
      </c>
      <c r="F6" s="84"/>
      <c r="G6" s="84"/>
    </row>
    <row r="7" spans="2:7" ht="15.75">
      <c r="B7" s="47" t="s">
        <v>79</v>
      </c>
      <c r="C7" s="48">
        <v>181</v>
      </c>
      <c r="D7" s="49">
        <v>0</v>
      </c>
      <c r="E7" s="48">
        <v>181</v>
      </c>
      <c r="F7" s="50">
        <v>1100000</v>
      </c>
      <c r="G7" s="51">
        <v>199.1</v>
      </c>
    </row>
    <row r="8" spans="2:7" ht="16.5" thickBot="1">
      <c r="B8" s="10" t="s">
        <v>18</v>
      </c>
      <c r="C8" s="65"/>
      <c r="D8" s="65"/>
      <c r="E8" s="65"/>
      <c r="F8" s="65"/>
      <c r="G8" s="53">
        <v>199.1</v>
      </c>
    </row>
    <row r="9" spans="2:7" ht="15.75">
      <c r="B9" s="2" t="s">
        <v>81</v>
      </c>
      <c r="C9" s="63"/>
      <c r="D9" s="63"/>
      <c r="E9" s="63"/>
      <c r="F9" s="63"/>
      <c r="G9" s="63"/>
    </row>
  </sheetData>
  <mergeCells count="3">
    <mergeCell ref="C5:E5"/>
    <mergeCell ref="F5:F6"/>
    <mergeCell ref="G5:G6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3:D13"/>
  <sheetViews>
    <sheetView workbookViewId="0">
      <selection activeCell="B5" sqref="B5:D13"/>
    </sheetView>
  </sheetViews>
  <sheetFormatPr defaultRowHeight="15"/>
  <cols>
    <col min="2" max="2" width="47.5703125" customWidth="1"/>
    <col min="4" max="4" width="15.140625" bestFit="1" customWidth="1"/>
  </cols>
  <sheetData>
    <row r="3" spans="2:4" ht="48" customHeight="1">
      <c r="B3" s="81" t="s">
        <v>84</v>
      </c>
      <c r="C3" s="81"/>
      <c r="D3" s="81"/>
    </row>
    <row r="4" spans="2:4" ht="16.5" thickBot="1">
      <c r="B4" s="91"/>
      <c r="C4" s="91"/>
      <c r="D4" s="91"/>
    </row>
    <row r="5" spans="2:4" ht="15.75">
      <c r="B5" s="92" t="s">
        <v>54</v>
      </c>
      <c r="C5" s="92"/>
      <c r="D5" s="54" t="s">
        <v>6</v>
      </c>
    </row>
    <row r="6" spans="2:4" ht="15.75">
      <c r="B6" s="93"/>
      <c r="C6" s="93"/>
      <c r="D6" s="5" t="s">
        <v>8</v>
      </c>
    </row>
    <row r="7" spans="2:4" ht="15.75">
      <c r="B7" s="17" t="s">
        <v>82</v>
      </c>
      <c r="C7" s="55"/>
      <c r="D7" s="56">
        <v>1.1129243251746415</v>
      </c>
    </row>
    <row r="8" spans="2:4" ht="15.75">
      <c r="B8" s="17" t="s">
        <v>56</v>
      </c>
      <c r="C8" s="17"/>
      <c r="D8" s="56">
        <v>3.0356811075114565</v>
      </c>
    </row>
    <row r="9" spans="2:4" ht="15.75">
      <c r="B9" s="17" t="s">
        <v>57</v>
      </c>
      <c r="C9" s="17"/>
      <c r="D9" s="56">
        <v>2.5948938043269481</v>
      </c>
    </row>
    <row r="10" spans="2:4" ht="15.75">
      <c r="B10" s="17" t="s">
        <v>58</v>
      </c>
      <c r="C10" s="17"/>
      <c r="D10" s="56">
        <v>7.5606261755366153E-2</v>
      </c>
    </row>
    <row r="11" spans="2:4" ht="15.75">
      <c r="B11" s="30" t="s">
        <v>59</v>
      </c>
      <c r="C11" s="30"/>
      <c r="D11" s="56">
        <v>1.3519635817806472</v>
      </c>
    </row>
    <row r="12" spans="2:4" ht="16.5" thickBot="1">
      <c r="B12" s="38" t="s">
        <v>83</v>
      </c>
      <c r="C12" s="57"/>
      <c r="D12" s="40">
        <v>8.17106908054906</v>
      </c>
    </row>
    <row r="13" spans="2:4" ht="15.75">
      <c r="B13" s="17" t="s">
        <v>78</v>
      </c>
      <c r="C13" s="17"/>
      <c r="D13" s="17"/>
    </row>
  </sheetData>
  <mergeCells count="3">
    <mergeCell ref="B4:D4"/>
    <mergeCell ref="B5:C6"/>
    <mergeCell ref="B3:D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3:E10"/>
  <sheetViews>
    <sheetView workbookViewId="0">
      <selection activeCell="B5" sqref="B5:E10"/>
    </sheetView>
  </sheetViews>
  <sheetFormatPr defaultRowHeight="15"/>
  <cols>
    <col min="2" max="2" width="25.5703125" customWidth="1"/>
    <col min="3" max="3" width="12.140625" customWidth="1"/>
    <col min="4" max="4" width="11.5703125" customWidth="1"/>
    <col min="5" max="5" width="10.28515625" customWidth="1"/>
  </cols>
  <sheetData>
    <row r="3" spans="2:5" ht="31.5" customHeight="1">
      <c r="B3" s="81" t="s">
        <v>67</v>
      </c>
      <c r="C3" s="81"/>
      <c r="D3" s="81"/>
      <c r="E3" s="81"/>
    </row>
    <row r="4" spans="2:5" ht="16.5" thickBot="1">
      <c r="B4" s="15"/>
      <c r="C4" s="15"/>
      <c r="D4" s="62"/>
      <c r="E4" s="62"/>
    </row>
    <row r="5" spans="2:5" ht="15" customHeight="1">
      <c r="B5" s="94" t="s">
        <v>21</v>
      </c>
      <c r="C5" s="96" t="s">
        <v>22</v>
      </c>
      <c r="D5" s="98" t="s">
        <v>68</v>
      </c>
      <c r="E5" s="98" t="s">
        <v>63</v>
      </c>
    </row>
    <row r="6" spans="2:5">
      <c r="B6" s="95"/>
      <c r="C6" s="97"/>
      <c r="D6" s="99"/>
      <c r="E6" s="99"/>
    </row>
    <row r="7" spans="2:5" ht="15.75">
      <c r="B7" s="14" t="s">
        <v>64</v>
      </c>
      <c r="C7" s="27">
        <v>0</v>
      </c>
      <c r="D7" s="34">
        <v>0</v>
      </c>
      <c r="E7" s="58">
        <v>0</v>
      </c>
    </row>
    <row r="8" spans="2:5" ht="15.75">
      <c r="B8" s="30" t="s">
        <v>65</v>
      </c>
      <c r="C8" s="27">
        <v>113</v>
      </c>
      <c r="D8" s="34">
        <v>119999.99999999999</v>
      </c>
      <c r="E8" s="58">
        <v>13.559999999999999</v>
      </c>
    </row>
    <row r="9" spans="2:5" ht="16.5" thickBot="1">
      <c r="B9" s="38" t="s">
        <v>41</v>
      </c>
      <c r="C9" s="38"/>
      <c r="D9" s="38"/>
      <c r="E9" s="40">
        <f>SUM(E7:E8)</f>
        <v>13.559999999999999</v>
      </c>
    </row>
    <row r="10" spans="2:5" ht="15.75">
      <c r="B10" s="59" t="s">
        <v>78</v>
      </c>
      <c r="C10" s="59"/>
      <c r="D10" s="63"/>
      <c r="E10" s="63"/>
    </row>
  </sheetData>
  <mergeCells count="5">
    <mergeCell ref="B5:B6"/>
    <mergeCell ref="C5:C6"/>
    <mergeCell ref="D5:D6"/>
    <mergeCell ref="E5:E6"/>
    <mergeCell ref="B3:E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3:H75"/>
  <sheetViews>
    <sheetView zoomScale="70" zoomScaleNormal="70" workbookViewId="0">
      <selection activeCell="B1" sqref="B1"/>
    </sheetView>
  </sheetViews>
  <sheetFormatPr defaultRowHeight="15"/>
  <cols>
    <col min="2" max="2" width="34" customWidth="1"/>
    <col min="3" max="3" width="17.85546875" customWidth="1"/>
    <col min="4" max="4" width="15.5703125" customWidth="1"/>
    <col min="5" max="5" width="11.42578125" customWidth="1"/>
    <col min="6" max="6" width="15.28515625" customWidth="1"/>
    <col min="7" max="7" width="11.85546875" customWidth="1"/>
    <col min="8" max="8" width="11.5703125" customWidth="1"/>
  </cols>
  <sheetData>
    <row r="3" spans="2:6" ht="15.75">
      <c r="B3" s="1" t="s">
        <v>0</v>
      </c>
      <c r="C3" s="1"/>
      <c r="D3" s="1"/>
      <c r="E3" s="1"/>
      <c r="F3" s="2"/>
    </row>
    <row r="4" spans="2:6" ht="16.5" thickBot="1">
      <c r="B4" s="82" t="s">
        <v>1</v>
      </c>
      <c r="C4" s="82"/>
      <c r="D4" s="82"/>
      <c r="E4" s="82"/>
      <c r="F4" s="82"/>
    </row>
    <row r="5" spans="2:6" ht="15.75">
      <c r="B5" s="1" t="s">
        <v>2</v>
      </c>
      <c r="C5" s="83" t="s">
        <v>3</v>
      </c>
      <c r="D5" s="85" t="s">
        <v>4</v>
      </c>
      <c r="E5" s="87" t="s">
        <v>5</v>
      </c>
      <c r="F5" s="3" t="s">
        <v>6</v>
      </c>
    </row>
    <row r="6" spans="2:6" ht="15.75">
      <c r="B6" s="4" t="s">
        <v>7</v>
      </c>
      <c r="C6" s="84"/>
      <c r="D6" s="86"/>
      <c r="E6" s="88"/>
      <c r="F6" s="5" t="s">
        <v>8</v>
      </c>
    </row>
    <row r="7" spans="2:6" ht="15.75">
      <c r="B7" s="2" t="s">
        <v>9</v>
      </c>
      <c r="C7" s="2" t="s">
        <v>3</v>
      </c>
      <c r="D7" s="6">
        <v>0</v>
      </c>
      <c r="E7" s="7">
        <v>6213978.787878789</v>
      </c>
      <c r="F7" s="8">
        <v>0</v>
      </c>
    </row>
    <row r="8" spans="2:6" ht="15.75">
      <c r="B8" s="2" t="s">
        <v>10</v>
      </c>
      <c r="C8" s="2"/>
      <c r="D8" s="6"/>
      <c r="E8" s="7"/>
      <c r="F8" s="8"/>
    </row>
    <row r="9" spans="2:6" ht="15.75">
      <c r="B9" s="2" t="s">
        <v>11</v>
      </c>
      <c r="C9" s="2" t="s">
        <v>12</v>
      </c>
      <c r="D9" s="6">
        <v>8</v>
      </c>
      <c r="E9" s="7">
        <v>131515.15151515152</v>
      </c>
      <c r="F9" s="8">
        <v>1.0521212121212122</v>
      </c>
    </row>
    <row r="10" spans="2:6" ht="15.75">
      <c r="B10" s="2" t="s">
        <v>13</v>
      </c>
      <c r="C10" s="2" t="s">
        <v>14</v>
      </c>
      <c r="D10" s="6">
        <v>0</v>
      </c>
      <c r="E10" s="7">
        <v>1733766.2337662338</v>
      </c>
      <c r="F10" s="8">
        <v>0</v>
      </c>
    </row>
    <row r="11" spans="2:6" ht="15.75">
      <c r="B11" s="2" t="s">
        <v>15</v>
      </c>
      <c r="C11" s="2" t="s">
        <v>3</v>
      </c>
      <c r="D11" s="6">
        <v>0</v>
      </c>
      <c r="E11" s="7">
        <v>477575.75757575757</v>
      </c>
      <c r="F11" s="8">
        <v>0</v>
      </c>
    </row>
    <row r="12" spans="2:6" ht="15.75">
      <c r="B12" s="9" t="s">
        <v>16</v>
      </c>
      <c r="C12" s="9" t="s">
        <v>17</v>
      </c>
      <c r="D12" s="6">
        <v>10</v>
      </c>
      <c r="E12" s="7">
        <v>136969.69696969699</v>
      </c>
      <c r="F12" s="8">
        <v>1.3696969696969699</v>
      </c>
    </row>
    <row r="13" spans="2:6" ht="16.5" thickBot="1">
      <c r="B13" s="10" t="s">
        <v>18</v>
      </c>
      <c r="C13" s="11"/>
      <c r="D13" s="11"/>
      <c r="E13" s="11"/>
      <c r="F13" s="12">
        <v>2.4218181818181819</v>
      </c>
    </row>
    <row r="14" spans="2:6" ht="36" customHeight="1">
      <c r="B14" s="80" t="s">
        <v>19</v>
      </c>
      <c r="C14" s="80"/>
      <c r="D14" s="80"/>
      <c r="E14" s="80"/>
      <c r="F14" s="80"/>
    </row>
    <row r="18" spans="2:8" ht="15.75">
      <c r="B18" s="13" t="s">
        <v>0</v>
      </c>
      <c r="C18" s="14"/>
      <c r="D18" s="14"/>
      <c r="E18" s="14"/>
      <c r="F18" s="14"/>
      <c r="G18" s="14"/>
      <c r="H18" s="14"/>
    </row>
    <row r="19" spans="2:8" ht="16.5" thickBot="1">
      <c r="B19" s="15" t="s">
        <v>20</v>
      </c>
      <c r="C19" s="15"/>
      <c r="D19" s="15"/>
      <c r="E19" s="15"/>
      <c r="F19" s="16"/>
      <c r="G19" s="17"/>
      <c r="H19" s="14"/>
    </row>
    <row r="20" spans="2:8" ht="15.75">
      <c r="B20" s="89" t="s">
        <v>21</v>
      </c>
      <c r="C20" s="89" t="s">
        <v>22</v>
      </c>
      <c r="D20" s="89" t="s">
        <v>18</v>
      </c>
      <c r="E20" s="18">
        <v>2010</v>
      </c>
      <c r="F20" s="5">
        <v>2015</v>
      </c>
      <c r="G20" s="19">
        <v>2030</v>
      </c>
      <c r="H20" s="19">
        <v>2045</v>
      </c>
    </row>
    <row r="21" spans="2:8" ht="16.5" thickBot="1">
      <c r="B21" s="90"/>
      <c r="C21" s="90"/>
      <c r="D21" s="90"/>
      <c r="E21" s="20"/>
      <c r="F21" s="21" t="s">
        <v>23</v>
      </c>
      <c r="G21" s="21" t="s">
        <v>24</v>
      </c>
      <c r="H21" s="21" t="s">
        <v>25</v>
      </c>
    </row>
    <row r="22" spans="2:8" ht="15.75">
      <c r="B22" s="13" t="s">
        <v>26</v>
      </c>
      <c r="C22" s="14"/>
      <c r="D22" s="22"/>
      <c r="E22" s="23"/>
      <c r="F22" s="23"/>
      <c r="G22" s="23"/>
      <c r="H22" s="23"/>
    </row>
    <row r="23" spans="2:8" ht="15.75">
      <c r="B23" s="17" t="s">
        <v>27</v>
      </c>
      <c r="C23" s="24" t="s">
        <v>17</v>
      </c>
      <c r="D23" s="25">
        <v>9</v>
      </c>
      <c r="E23" s="26">
        <v>0</v>
      </c>
      <c r="F23" s="26">
        <v>5</v>
      </c>
      <c r="G23" s="26">
        <v>1</v>
      </c>
      <c r="H23" s="26">
        <v>3</v>
      </c>
    </row>
    <row r="24" spans="2:8" ht="15.75">
      <c r="B24" s="14" t="s">
        <v>28</v>
      </c>
      <c r="C24" s="23" t="s">
        <v>17</v>
      </c>
      <c r="D24" s="25">
        <v>1</v>
      </c>
      <c r="E24" s="27">
        <v>0</v>
      </c>
      <c r="F24" s="27">
        <v>1</v>
      </c>
      <c r="G24" s="27">
        <v>0</v>
      </c>
      <c r="H24" s="27">
        <v>0</v>
      </c>
    </row>
    <row r="25" spans="2:8" ht="15.75">
      <c r="B25" s="28" t="s">
        <v>29</v>
      </c>
      <c r="C25" s="29"/>
      <c r="D25" s="5"/>
      <c r="E25" s="29"/>
      <c r="F25" s="29"/>
      <c r="G25" s="29"/>
      <c r="H25" s="29"/>
    </row>
    <row r="26" spans="2:8" ht="15.75">
      <c r="B26" s="30" t="s">
        <v>30</v>
      </c>
      <c r="C26" s="29" t="s">
        <v>31</v>
      </c>
      <c r="D26" s="31">
        <v>47</v>
      </c>
      <c r="E26" s="32">
        <v>0</v>
      </c>
      <c r="F26" s="33">
        <v>37</v>
      </c>
      <c r="G26" s="33">
        <v>5</v>
      </c>
      <c r="H26" s="33">
        <v>5</v>
      </c>
    </row>
    <row r="27" spans="2:8" ht="15.75">
      <c r="B27" s="13" t="s">
        <v>32</v>
      </c>
      <c r="C27" s="14"/>
      <c r="D27" s="22"/>
      <c r="E27" s="23"/>
      <c r="F27" s="23"/>
      <c r="G27" s="23"/>
      <c r="H27" s="23"/>
    </row>
    <row r="28" spans="2:8" ht="15.75">
      <c r="B28" s="14" t="s">
        <v>33</v>
      </c>
      <c r="C28" s="23" t="s">
        <v>34</v>
      </c>
      <c r="D28" s="22"/>
      <c r="E28" s="23"/>
      <c r="F28" s="34">
        <v>1700000</v>
      </c>
      <c r="G28" s="34">
        <v>1700000</v>
      </c>
      <c r="H28" s="34">
        <v>1700000</v>
      </c>
    </row>
    <row r="29" spans="2:8" ht="15.75">
      <c r="B29" s="14" t="s">
        <v>35</v>
      </c>
      <c r="C29" s="23" t="s">
        <v>34</v>
      </c>
      <c r="D29" s="22"/>
      <c r="E29" s="23"/>
      <c r="F29" s="34">
        <v>1400000</v>
      </c>
      <c r="G29" s="34">
        <v>1400000</v>
      </c>
      <c r="H29" s="34">
        <v>1400000</v>
      </c>
    </row>
    <row r="30" spans="2:8" ht="15.75">
      <c r="B30" s="30" t="s">
        <v>36</v>
      </c>
      <c r="C30" s="29" t="s">
        <v>37</v>
      </c>
      <c r="D30" s="29"/>
      <c r="E30" s="29"/>
      <c r="F30" s="33">
        <v>120000</v>
      </c>
      <c r="G30" s="33">
        <v>120000</v>
      </c>
      <c r="H30" s="33">
        <v>120000</v>
      </c>
    </row>
    <row r="31" spans="2:8" ht="15.75">
      <c r="B31" s="13" t="s">
        <v>38</v>
      </c>
      <c r="C31" s="14"/>
      <c r="D31" s="14"/>
      <c r="E31" s="14"/>
      <c r="F31" s="14"/>
      <c r="G31" s="14"/>
      <c r="H31" s="14"/>
    </row>
    <row r="32" spans="2:8" ht="15.75">
      <c r="B32" s="13" t="s">
        <v>39</v>
      </c>
      <c r="C32" s="22" t="s">
        <v>8</v>
      </c>
      <c r="D32" s="35">
        <v>16.7</v>
      </c>
      <c r="E32" s="36">
        <v>0</v>
      </c>
      <c r="F32" s="36">
        <v>9.9</v>
      </c>
      <c r="G32" s="36">
        <v>1.7</v>
      </c>
      <c r="H32" s="36">
        <v>5.0999999999999996</v>
      </c>
    </row>
    <row r="33" spans="2:8" ht="15.75">
      <c r="B33" s="13" t="s">
        <v>40</v>
      </c>
      <c r="C33" s="22" t="s">
        <v>8</v>
      </c>
      <c r="D33" s="37">
        <v>5.64</v>
      </c>
      <c r="E33" s="36">
        <v>0</v>
      </c>
      <c r="F33" s="36">
        <v>4.4400000000000004</v>
      </c>
      <c r="G33" s="36">
        <v>0.6</v>
      </c>
      <c r="H33" s="36">
        <v>0.6</v>
      </c>
    </row>
    <row r="34" spans="2:8" ht="16.5" thickBot="1">
      <c r="B34" s="38" t="s">
        <v>41</v>
      </c>
      <c r="C34" s="39" t="s">
        <v>8</v>
      </c>
      <c r="D34" s="40">
        <v>22.34</v>
      </c>
      <c r="E34" s="40">
        <v>0</v>
      </c>
      <c r="F34" s="40">
        <v>14.34</v>
      </c>
      <c r="G34" s="40">
        <v>2.2999999999999998</v>
      </c>
      <c r="H34" s="40">
        <v>5.6999999999999993</v>
      </c>
    </row>
    <row r="35" spans="2:8" ht="15.75">
      <c r="B35" s="41" t="s">
        <v>42</v>
      </c>
      <c r="C35" s="14"/>
      <c r="D35" s="14"/>
      <c r="E35" s="14"/>
      <c r="F35" s="14"/>
      <c r="G35" s="14"/>
      <c r="H35" s="14"/>
    </row>
    <row r="39" spans="2:8" ht="15.75">
      <c r="B39" s="1" t="s">
        <v>0</v>
      </c>
      <c r="C39" s="42"/>
      <c r="D39" s="42"/>
      <c r="E39" s="42"/>
      <c r="F39" s="42"/>
      <c r="G39" s="42"/>
    </row>
    <row r="40" spans="2:8" ht="16.5" thickBot="1">
      <c r="B40" s="43" t="s">
        <v>43</v>
      </c>
      <c r="C40" s="44"/>
      <c r="D40" s="44"/>
      <c r="E40" s="44"/>
      <c r="F40" s="44"/>
      <c r="G40" s="44"/>
    </row>
    <row r="41" spans="2:8" ht="15.75">
      <c r="B41" s="45"/>
      <c r="C41" s="84" t="s">
        <v>44</v>
      </c>
      <c r="D41" s="84"/>
      <c r="E41" s="84"/>
      <c r="F41" s="83" t="s">
        <v>45</v>
      </c>
      <c r="G41" s="83" t="s">
        <v>46</v>
      </c>
    </row>
    <row r="42" spans="2:8" ht="63">
      <c r="B42" s="9"/>
      <c r="C42" s="46" t="s">
        <v>47</v>
      </c>
      <c r="D42" s="46" t="s">
        <v>48</v>
      </c>
      <c r="E42" s="46" t="s">
        <v>49</v>
      </c>
      <c r="F42" s="84"/>
      <c r="G42" s="84"/>
    </row>
    <row r="43" spans="2:8" ht="15.75">
      <c r="B43" s="47" t="s">
        <v>50</v>
      </c>
      <c r="C43" s="48">
        <v>181</v>
      </c>
      <c r="D43" s="49">
        <v>0</v>
      </c>
      <c r="E43" s="48">
        <v>181</v>
      </c>
      <c r="F43" s="50">
        <v>1100000</v>
      </c>
      <c r="G43" s="51">
        <v>199.1</v>
      </c>
    </row>
    <row r="44" spans="2:8" ht="16.5" thickBot="1">
      <c r="B44" s="10" t="s">
        <v>18</v>
      </c>
      <c r="C44" s="52"/>
      <c r="D44" s="52"/>
      <c r="E44" s="52"/>
      <c r="F44" s="52"/>
      <c r="G44" s="53">
        <v>199.1</v>
      </c>
    </row>
    <row r="45" spans="2:8" ht="15.75">
      <c r="B45" s="2" t="s">
        <v>51</v>
      </c>
      <c r="C45" s="42"/>
      <c r="D45" s="42"/>
      <c r="E45" s="42"/>
      <c r="F45" s="42"/>
      <c r="G45" s="42"/>
    </row>
    <row r="49" spans="2:4" ht="15.75">
      <c r="B49" s="13" t="s">
        <v>52</v>
      </c>
      <c r="C49" s="13"/>
      <c r="D49" s="13"/>
    </row>
    <row r="50" spans="2:4" ht="16.5" thickBot="1">
      <c r="B50" s="91" t="s">
        <v>53</v>
      </c>
      <c r="C50" s="91"/>
      <c r="D50" s="91"/>
    </row>
    <row r="51" spans="2:4" ht="15.75">
      <c r="B51" s="92" t="s">
        <v>54</v>
      </c>
      <c r="C51" s="92"/>
      <c r="D51" s="54" t="s">
        <v>6</v>
      </c>
    </row>
    <row r="52" spans="2:4" ht="15.75">
      <c r="B52" s="93"/>
      <c r="C52" s="93"/>
      <c r="D52" s="5" t="s">
        <v>8</v>
      </c>
    </row>
    <row r="53" spans="2:4" ht="15.75">
      <c r="B53" s="17" t="s">
        <v>55</v>
      </c>
      <c r="C53" s="55"/>
      <c r="D53" s="56">
        <v>1.1129243251746415</v>
      </c>
    </row>
    <row r="54" spans="2:4" ht="15.75">
      <c r="B54" s="17" t="s">
        <v>56</v>
      </c>
      <c r="C54" s="17"/>
      <c r="D54" s="56">
        <v>3.0356811075114565</v>
      </c>
    </row>
    <row r="55" spans="2:4" ht="15.75">
      <c r="B55" s="17" t="s">
        <v>57</v>
      </c>
      <c r="C55" s="17"/>
      <c r="D55" s="56">
        <v>2.5948938043269481</v>
      </c>
    </row>
    <row r="56" spans="2:4" ht="15.75">
      <c r="B56" s="17" t="s">
        <v>58</v>
      </c>
      <c r="C56" s="17"/>
      <c r="D56" s="56">
        <v>7.5606261755366153E-2</v>
      </c>
    </row>
    <row r="57" spans="2:4" ht="15.75">
      <c r="B57" s="30" t="s">
        <v>59</v>
      </c>
      <c r="C57" s="30"/>
      <c r="D57" s="56">
        <v>1.3519635817806472</v>
      </c>
    </row>
    <row r="58" spans="2:4" ht="16.5" thickBot="1">
      <c r="B58" s="57" t="s">
        <v>60</v>
      </c>
      <c r="C58" s="57"/>
      <c r="D58" s="40">
        <v>8.17106908054906</v>
      </c>
    </row>
    <row r="59" spans="2:4" ht="15.75">
      <c r="B59" s="17" t="s">
        <v>61</v>
      </c>
      <c r="C59" s="17"/>
      <c r="D59" s="17"/>
    </row>
    <row r="63" spans="2:4" ht="15.75">
      <c r="B63" s="13" t="s">
        <v>52</v>
      </c>
      <c r="C63" s="14"/>
    </row>
    <row r="64" spans="2:4" ht="16.5" thickBot="1">
      <c r="B64" s="15" t="s">
        <v>62</v>
      </c>
      <c r="C64" s="15"/>
    </row>
    <row r="65" spans="2:4">
      <c r="B65" s="94" t="s">
        <v>21</v>
      </c>
      <c r="C65" s="98" t="s">
        <v>63</v>
      </c>
    </row>
    <row r="66" spans="2:4">
      <c r="B66" s="95"/>
      <c r="C66" s="99"/>
    </row>
    <row r="67" spans="2:4" ht="15.75">
      <c r="B67" s="14" t="s">
        <v>64</v>
      </c>
      <c r="C67" s="58">
        <v>0</v>
      </c>
    </row>
    <row r="68" spans="2:4" ht="15.75">
      <c r="B68" s="30" t="s">
        <v>65</v>
      </c>
      <c r="C68" s="58">
        <v>8.16</v>
      </c>
    </row>
    <row r="69" spans="2:4" ht="16.5" thickBot="1">
      <c r="B69" s="38" t="s">
        <v>41</v>
      </c>
      <c r="C69" s="40">
        <v>8.16</v>
      </c>
    </row>
    <row r="70" spans="2:4" ht="15.75">
      <c r="B70" s="59" t="s">
        <v>61</v>
      </c>
      <c r="C70" s="59"/>
    </row>
    <row r="74" spans="2:4">
      <c r="C74" s="60">
        <f>+C69+D58+G44+D34+F13</f>
        <v>240.19288726236726</v>
      </c>
    </row>
    <row r="75" spans="2:4">
      <c r="C75" s="60">
        <f>+'[1]Capex CHILE1'!D47</f>
        <v>240.19288726236726</v>
      </c>
      <c r="D75" s="60">
        <f>+C74-C75</f>
        <v>0</v>
      </c>
    </row>
  </sheetData>
  <mergeCells count="15">
    <mergeCell ref="G41:G42"/>
    <mergeCell ref="B50:D50"/>
    <mergeCell ref="B51:C52"/>
    <mergeCell ref="B65:B66"/>
    <mergeCell ref="C65:C66"/>
    <mergeCell ref="B4:F4"/>
    <mergeCell ref="C5:C6"/>
    <mergeCell ref="D5:D6"/>
    <mergeCell ref="E5:E6"/>
    <mergeCell ref="B14:F14"/>
    <mergeCell ref="B20:B21"/>
    <mergeCell ref="C20:C21"/>
    <mergeCell ref="D20:D21"/>
    <mergeCell ref="C41:E41"/>
    <mergeCell ref="F41:F4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5</vt:i4>
      </vt:variant>
    </vt:vector>
  </HeadingPairs>
  <TitlesOfParts>
    <vt:vector size="11" baseType="lpstr">
      <vt:lpstr>TAB A.5.1.1</vt:lpstr>
      <vt:lpstr>TAB A.5.1.2</vt:lpstr>
      <vt:lpstr>TAB A.5.1.3</vt:lpstr>
      <vt:lpstr>TAB A.5.1.4</vt:lpstr>
      <vt:lpstr>TAB A.5.1.5</vt:lpstr>
      <vt:lpstr>TRECHO SOCOM AUGUS</vt:lpstr>
      <vt:lpstr>'TAB A.5.1.1'!Area_de_impressao</vt:lpstr>
      <vt:lpstr>'TAB A.5.1.2'!Area_de_impressao</vt:lpstr>
      <vt:lpstr>'TAB A.5.1.3'!Area_de_impressao</vt:lpstr>
      <vt:lpstr>'TAB A.5.1.4'!Area_de_impressao</vt:lpstr>
      <vt:lpstr>'TAB A.5.1.5'!Area_de_impressao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cp:lastPrinted>2011-05-04T14:43:58Z</cp:lastPrinted>
  <dcterms:created xsi:type="dcterms:W3CDTF">2011-05-03T19:54:10Z</dcterms:created>
  <dcterms:modified xsi:type="dcterms:W3CDTF">2011-08-25T20:41:04Z</dcterms:modified>
</cp:coreProperties>
</file>