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Opex Res Chile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F85" i="1"/>
  <c r="F86" s="1"/>
  <c r="F55"/>
  <c r="F56" s="1"/>
  <c r="F25"/>
  <c r="F26" s="1"/>
  <c r="AJ34"/>
  <c r="AJ65" s="1"/>
  <c r="AI34"/>
  <c r="AI65" s="1"/>
  <c r="AH34"/>
  <c r="AH65" s="1"/>
  <c r="AG34"/>
  <c r="AG65" s="1"/>
  <c r="AF34"/>
  <c r="AF65" s="1"/>
  <c r="AE34"/>
  <c r="AE65" s="1"/>
  <c r="AD34"/>
  <c r="AD65" s="1"/>
  <c r="AC34"/>
  <c r="AC65" s="1"/>
  <c r="AB34"/>
  <c r="AB65" s="1"/>
  <c r="AA34"/>
  <c r="AA65" s="1"/>
  <c r="Z34"/>
  <c r="Z65" s="1"/>
  <c r="Y34"/>
  <c r="Y65" s="1"/>
  <c r="X34"/>
  <c r="X65" s="1"/>
  <c r="W34"/>
  <c r="W65" s="1"/>
  <c r="V34"/>
  <c r="V65" s="1"/>
  <c r="U34"/>
  <c r="U65" s="1"/>
  <c r="T34"/>
  <c r="T65" s="1"/>
  <c r="S34"/>
  <c r="S65" s="1"/>
  <c r="R34"/>
  <c r="R65" s="1"/>
  <c r="Q34"/>
  <c r="Q65" s="1"/>
  <c r="P34"/>
  <c r="P65" s="1"/>
  <c r="O34"/>
  <c r="O65" s="1"/>
  <c r="N34"/>
  <c r="N65" s="1"/>
  <c r="M34"/>
  <c r="M65" s="1"/>
  <c r="L34"/>
  <c r="L65" s="1"/>
  <c r="K34"/>
  <c r="K65" s="1"/>
  <c r="J34"/>
  <c r="J65" s="1"/>
  <c r="I34"/>
  <c r="I65" s="1"/>
  <c r="H34"/>
  <c r="H65" s="1"/>
  <c r="G34"/>
  <c r="G65" s="1"/>
  <c r="F34"/>
  <c r="F65" s="1"/>
  <c r="F33"/>
  <c r="F64" s="1"/>
  <c r="G3"/>
  <c r="G33" s="1"/>
  <c r="G64" s="1"/>
  <c r="G85" l="1"/>
  <c r="G55"/>
  <c r="G25"/>
  <c r="AL16"/>
  <c r="AL18"/>
  <c r="AL20"/>
  <c r="AL22"/>
  <c r="AL17"/>
  <c r="AL19"/>
  <c r="AL21"/>
  <c r="H3"/>
  <c r="AL7"/>
  <c r="AL71"/>
  <c r="AL11"/>
  <c r="AL12"/>
  <c r="AL73"/>
  <c r="AL13"/>
  <c r="AL14"/>
  <c r="AL75"/>
  <c r="AL15"/>
  <c r="AL41"/>
  <c r="AL42"/>
  <c r="AL43"/>
  <c r="AL44"/>
  <c r="AL45"/>
  <c r="AL46"/>
  <c r="AL47"/>
  <c r="AL48"/>
  <c r="AL49"/>
  <c r="AL50"/>
  <c r="AL51"/>
  <c r="AL52"/>
  <c r="AL37"/>
  <c r="G86" l="1"/>
  <c r="H85"/>
  <c r="G56"/>
  <c r="H55"/>
  <c r="G26"/>
  <c r="H25"/>
  <c r="AL67"/>
  <c r="AL74"/>
  <c r="AL72"/>
  <c r="AL40"/>
  <c r="H33"/>
  <c r="H64" s="1"/>
  <c r="I3"/>
  <c r="AL81"/>
  <c r="AL77"/>
  <c r="AL82"/>
  <c r="AL10"/>
  <c r="H86" l="1"/>
  <c r="I85"/>
  <c r="H56"/>
  <c r="I55"/>
  <c r="H26"/>
  <c r="I25"/>
  <c r="AL78"/>
  <c r="AL79"/>
  <c r="AL76"/>
  <c r="AL80"/>
  <c r="AL23"/>
  <c r="AL24" s="1"/>
  <c r="AL70"/>
  <c r="J3"/>
  <c r="I33"/>
  <c r="I64" s="1"/>
  <c r="AL53"/>
  <c r="AL54" s="1"/>
  <c r="I86" l="1"/>
  <c r="J85"/>
  <c r="I56"/>
  <c r="J55"/>
  <c r="I26"/>
  <c r="J25"/>
  <c r="AL83"/>
  <c r="AL84" s="1"/>
  <c r="J33"/>
  <c r="J64" s="1"/>
  <c r="K3"/>
  <c r="J86" l="1"/>
  <c r="K85"/>
  <c r="J56"/>
  <c r="K55"/>
  <c r="J26"/>
  <c r="K25"/>
  <c r="K33"/>
  <c r="K64" s="1"/>
  <c r="L3"/>
  <c r="K86" l="1"/>
  <c r="L85"/>
  <c r="K56"/>
  <c r="L55"/>
  <c r="K26"/>
  <c r="L25"/>
  <c r="L33"/>
  <c r="L64" s="1"/>
  <c r="M3"/>
  <c r="L86" l="1"/>
  <c r="M85"/>
  <c r="L56"/>
  <c r="M55"/>
  <c r="L26"/>
  <c r="M25"/>
  <c r="N3"/>
  <c r="M33"/>
  <c r="M64" s="1"/>
  <c r="M86" l="1"/>
  <c r="N85"/>
  <c r="M56"/>
  <c r="N55"/>
  <c r="M26"/>
  <c r="N25"/>
  <c r="N33"/>
  <c r="N64" s="1"/>
  <c r="O3"/>
  <c r="N86" l="1"/>
  <c r="O85"/>
  <c r="N56"/>
  <c r="O55"/>
  <c r="N26"/>
  <c r="O25"/>
  <c r="O33"/>
  <c r="O64" s="1"/>
  <c r="P3"/>
  <c r="O86" l="1"/>
  <c r="P85"/>
  <c r="O56"/>
  <c r="P55"/>
  <c r="O26"/>
  <c r="P25"/>
  <c r="P33"/>
  <c r="P64" s="1"/>
  <c r="Q3"/>
  <c r="P86" l="1"/>
  <c r="Q85"/>
  <c r="P56"/>
  <c r="Q55"/>
  <c r="P26"/>
  <c r="Q25"/>
  <c r="R3"/>
  <c r="Q33"/>
  <c r="Q64" s="1"/>
  <c r="Q86" l="1"/>
  <c r="R85"/>
  <c r="Q56"/>
  <c r="R55"/>
  <c r="Q26"/>
  <c r="R25"/>
  <c r="R33"/>
  <c r="R64" s="1"/>
  <c r="S3"/>
  <c r="R86" l="1"/>
  <c r="S85"/>
  <c r="R56"/>
  <c r="S55"/>
  <c r="R26"/>
  <c r="S25"/>
  <c r="S33"/>
  <c r="S64" s="1"/>
  <c r="T3"/>
  <c r="S86" l="1"/>
  <c r="T85"/>
  <c r="S56"/>
  <c r="T55"/>
  <c r="S26"/>
  <c r="T25"/>
  <c r="T33"/>
  <c r="T64" s="1"/>
  <c r="U3"/>
  <c r="T86" l="1"/>
  <c r="U85"/>
  <c r="T56"/>
  <c r="U55"/>
  <c r="T26"/>
  <c r="U25"/>
  <c r="V3"/>
  <c r="U33"/>
  <c r="U64" s="1"/>
  <c r="U86" l="1"/>
  <c r="V85"/>
  <c r="U56"/>
  <c r="V55"/>
  <c r="U26"/>
  <c r="V25"/>
  <c r="V33"/>
  <c r="V64" s="1"/>
  <c r="W3"/>
  <c r="V86" l="1"/>
  <c r="W85"/>
  <c r="V56"/>
  <c r="W55"/>
  <c r="V26"/>
  <c r="W25"/>
  <c r="W33"/>
  <c r="W64" s="1"/>
  <c r="X3"/>
  <c r="W86" l="1"/>
  <c r="X85"/>
  <c r="W56"/>
  <c r="X55"/>
  <c r="W26"/>
  <c r="X25"/>
  <c r="X33"/>
  <c r="X64" s="1"/>
  <c r="Y3"/>
  <c r="X86" l="1"/>
  <c r="Y85"/>
  <c r="X56"/>
  <c r="Y55"/>
  <c r="X26"/>
  <c r="Y25"/>
  <c r="Z3"/>
  <c r="Y33"/>
  <c r="Y64" s="1"/>
  <c r="Y86" l="1"/>
  <c r="Z85"/>
  <c r="Y56"/>
  <c r="Z55"/>
  <c r="Y26"/>
  <c r="Z25"/>
  <c r="Z33"/>
  <c r="Z64" s="1"/>
  <c r="AA3"/>
  <c r="Z86" l="1"/>
  <c r="AA85"/>
  <c r="Z56"/>
  <c r="AA55"/>
  <c r="Z26"/>
  <c r="AA25"/>
  <c r="AA33"/>
  <c r="AA64" s="1"/>
  <c r="AB3"/>
  <c r="AA86" l="1"/>
  <c r="AB85"/>
  <c r="AA56"/>
  <c r="AB55"/>
  <c r="AA26"/>
  <c r="AB25"/>
  <c r="AB33"/>
  <c r="AB64" s="1"/>
  <c r="AC3"/>
  <c r="AB86" l="1"/>
  <c r="AC85"/>
  <c r="AB56"/>
  <c r="AC55"/>
  <c r="AB26"/>
  <c r="AC25"/>
  <c r="AD3"/>
  <c r="AC33"/>
  <c r="AC64" s="1"/>
  <c r="AC86" l="1"/>
  <c r="AD85"/>
  <c r="AC56"/>
  <c r="AD55"/>
  <c r="AC26"/>
  <c r="AD25"/>
  <c r="AD33"/>
  <c r="AD64" s="1"/>
  <c r="AE3"/>
  <c r="AD86" l="1"/>
  <c r="AE85"/>
  <c r="AD56"/>
  <c r="AE55"/>
  <c r="AD26"/>
  <c r="AE25"/>
  <c r="AE33"/>
  <c r="AE64" s="1"/>
  <c r="AF3"/>
  <c r="AE86" l="1"/>
  <c r="AF85"/>
  <c r="AE56"/>
  <c r="AF55"/>
  <c r="AE26"/>
  <c r="AF25"/>
  <c r="AF33"/>
  <c r="AF64" s="1"/>
  <c r="AG3"/>
  <c r="AF86" l="1"/>
  <c r="AG85"/>
  <c r="AF56"/>
  <c r="AG55"/>
  <c r="AF26"/>
  <c r="AG25"/>
  <c r="AH3"/>
  <c r="AG33"/>
  <c r="AG64" s="1"/>
  <c r="AG86" l="1"/>
  <c r="AH85"/>
  <c r="AG56"/>
  <c r="AH55"/>
  <c r="AG26"/>
  <c r="AH25"/>
  <c r="AH33"/>
  <c r="AH64" s="1"/>
  <c r="AI3"/>
  <c r="AH86" l="1"/>
  <c r="AI85"/>
  <c r="AH56"/>
  <c r="AI55"/>
  <c r="AH26"/>
  <c r="AI25"/>
  <c r="AI33"/>
  <c r="AI64" s="1"/>
  <c r="AJ3"/>
  <c r="AJ33" s="1"/>
  <c r="AJ64" s="1"/>
  <c r="AI86" l="1"/>
  <c r="AJ85"/>
  <c r="AJ86" s="1"/>
  <c r="AI56"/>
  <c r="AJ55"/>
  <c r="AJ56" s="1"/>
  <c r="AI26"/>
  <c r="AJ25"/>
  <c r="AJ26" s="1"/>
</calcChain>
</file>

<file path=xl/sharedStrings.xml><?xml version="1.0" encoding="utf-8"?>
<sst xmlns="http://schemas.openxmlformats.org/spreadsheetml/2006/main" count="123" uniqueCount="61">
  <si>
    <t>1º Ano</t>
  </si>
  <si>
    <t>2º Ano</t>
  </si>
  <si>
    <t>3º Ano</t>
  </si>
  <si>
    <t>4º Ano</t>
  </si>
  <si>
    <t>5º Ano</t>
  </si>
  <si>
    <t>6º Ano</t>
  </si>
  <si>
    <t>7º Ano</t>
  </si>
  <si>
    <t>8º Ano</t>
  </si>
  <si>
    <t>9º Ano</t>
  </si>
  <si>
    <t>10º Ano</t>
  </si>
  <si>
    <t>11º Ano</t>
  </si>
  <si>
    <t>12º Ano</t>
  </si>
  <si>
    <t>13º Ano</t>
  </si>
  <si>
    <t>14º Ano</t>
  </si>
  <si>
    <t>15º Ano</t>
  </si>
  <si>
    <t>16º Ano</t>
  </si>
  <si>
    <t>17º Ano</t>
  </si>
  <si>
    <t>18º Ano</t>
  </si>
  <si>
    <t>19º Ano</t>
  </si>
  <si>
    <t>20º Ano</t>
  </si>
  <si>
    <t>21º Ano</t>
  </si>
  <si>
    <t>22º Ano</t>
  </si>
  <si>
    <t>23º Ano</t>
  </si>
  <si>
    <t>24º Ano</t>
  </si>
  <si>
    <t>25º Ano</t>
  </si>
  <si>
    <t>26º Ano</t>
  </si>
  <si>
    <t>27º Ano</t>
  </si>
  <si>
    <t>28º Ano</t>
  </si>
  <si>
    <t>29º Ano</t>
  </si>
  <si>
    <t>30º Ano</t>
  </si>
  <si>
    <t>31º Ano</t>
  </si>
  <si>
    <t>Demanda</t>
  </si>
  <si>
    <t>Produção de cargas em 1.000 tku/ano</t>
  </si>
  <si>
    <t>Variável</t>
  </si>
  <si>
    <t>Fixo</t>
  </si>
  <si>
    <t>Total</t>
  </si>
  <si>
    <t>US$/tku</t>
  </si>
  <si>
    <t>%</t>
  </si>
  <si>
    <t>Equipagem</t>
  </si>
  <si>
    <t>Combustível</t>
  </si>
  <si>
    <t>Lubrificantes</t>
  </si>
  <si>
    <t>Manutenção de locomotivas</t>
  </si>
  <si>
    <t>Seguro das locomotivas</t>
  </si>
  <si>
    <t>Manutenção de vagões</t>
  </si>
  <si>
    <t>Seguro dos vagões</t>
  </si>
  <si>
    <t>Manutenção de telecomunicações e sinalização</t>
  </si>
  <si>
    <t>Manutenção de via permanente</t>
  </si>
  <si>
    <t>Operação de pátios, CCO e postos</t>
  </si>
  <si>
    <t>Custos e despesas gerais</t>
  </si>
  <si>
    <t>Administração</t>
  </si>
  <si>
    <t>Comercial</t>
  </si>
  <si>
    <t>Total dos Custos Operacionais Anuais</t>
  </si>
  <si>
    <t>Custo Médio Anual (US$/tku)</t>
  </si>
  <si>
    <t>Discriminação</t>
  </si>
  <si>
    <t>Custo Médio Anual Variável (US$/tku)</t>
  </si>
  <si>
    <t>Custo Médio Anual Fixo (US$/tku)</t>
  </si>
  <si>
    <t>Volume de cargas geral em t/ano</t>
  </si>
  <si>
    <t>TABELA 9.5.38 // OPEX do Trecho Socompa  –  Augusta Victoria, da Ferronor  –  Horizonte de 2015 a 2045</t>
  </si>
  <si>
    <t>TABELA 9.5.39 // OPEX do Trecho Augusta Victoria –  Antofagasta, da FCAB  –  Horizonte de 2015 a 2045</t>
  </si>
  <si>
    <t>TABELA 9.5.40 // OPEX dos Trechos Chilenos da Ferronor e FCAB - Horizonte de 2015 a 23045</t>
  </si>
  <si>
    <t>Fonte: Enefer - Consultoria, Projetos Ltda.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</si>
</sst>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%"/>
    <numFmt numFmtId="166" formatCode="0.0"/>
    <numFmt numFmtId="167" formatCode="#,##0.000000"/>
  </numFmts>
  <fonts count="10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name val="Geneva"/>
    </font>
    <font>
      <sz val="12"/>
      <name val="Calibri"/>
      <family val="2"/>
    </font>
    <font>
      <b/>
      <sz val="12"/>
      <color theme="6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0" fontId="7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3" fillId="2" borderId="0" xfId="0" applyFont="1" applyFill="1"/>
    <xf numFmtId="0" fontId="4" fillId="0" borderId="0" xfId="0" applyFont="1"/>
    <xf numFmtId="0" fontId="2" fillId="2" borderId="1" xfId="0" applyFont="1" applyFill="1" applyBorder="1"/>
    <xf numFmtId="0" fontId="3" fillId="2" borderId="0" xfId="0" applyFont="1" applyFill="1" applyBorder="1"/>
    <xf numFmtId="0" fontId="3" fillId="2" borderId="2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5" fillId="0" borderId="0" xfId="0" applyFont="1" applyBorder="1" applyAlignment="1">
      <alignment horizontal="center"/>
    </xf>
    <xf numFmtId="0" fontId="3" fillId="2" borderId="5" xfId="0" applyFont="1" applyFill="1" applyBorder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0" xfId="0" applyFont="1" applyFill="1" applyBorder="1"/>
    <xf numFmtId="3" fontId="4" fillId="0" borderId="0" xfId="0" applyNumberFormat="1" applyFont="1"/>
    <xf numFmtId="0" fontId="3" fillId="2" borderId="1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/>
    <xf numFmtId="0" fontId="2" fillId="2" borderId="1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9" fontId="4" fillId="0" borderId="0" xfId="0" applyNumberFormat="1" applyFont="1" applyAlignment="1">
      <alignment horizontal="center"/>
    </xf>
    <xf numFmtId="3" fontId="4" fillId="0" borderId="0" xfId="0" applyNumberFormat="1" applyFont="1" applyFill="1"/>
    <xf numFmtId="165" fontId="4" fillId="0" borderId="0" xfId="0" applyNumberFormat="1" applyFont="1" applyFill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4" fillId="0" borderId="0" xfId="0" applyFont="1" applyBorder="1"/>
    <xf numFmtId="0" fontId="2" fillId="2" borderId="9" xfId="0" applyFont="1" applyFill="1" applyBorder="1"/>
    <xf numFmtId="164" fontId="2" fillId="2" borderId="4" xfId="0" applyNumberFormat="1" applyFont="1" applyFill="1" applyBorder="1" applyAlignment="1">
      <alignment horizontal="center"/>
    </xf>
    <xf numFmtId="166" fontId="2" fillId="2" borderId="4" xfId="0" applyNumberFormat="1" applyFont="1" applyFill="1" applyBorder="1" applyAlignment="1">
      <alignment horizontal="center"/>
    </xf>
    <xf numFmtId="164" fontId="6" fillId="0" borderId="0" xfId="0" applyNumberFormat="1" applyFont="1" applyBorder="1"/>
    <xf numFmtId="167" fontId="4" fillId="0" borderId="0" xfId="0" applyNumberFormat="1" applyFont="1"/>
    <xf numFmtId="164" fontId="4" fillId="0" borderId="0" xfId="0" applyNumberFormat="1" applyFont="1"/>
    <xf numFmtId="0" fontId="3" fillId="0" borderId="0" xfId="0" applyFont="1"/>
    <xf numFmtId="0" fontId="3" fillId="0" borderId="0" xfId="0" applyFont="1" applyFill="1"/>
    <xf numFmtId="0" fontId="2" fillId="2" borderId="4" xfId="0" applyFont="1" applyFill="1" applyBorder="1" applyAlignment="1">
      <alignment horizontal="center"/>
    </xf>
    <xf numFmtId="3" fontId="3" fillId="2" borderId="0" xfId="0" applyNumberFormat="1" applyFont="1" applyFill="1" applyBorder="1"/>
    <xf numFmtId="3" fontId="3" fillId="2" borderId="0" xfId="0" applyNumberFormat="1" applyFont="1" applyFill="1"/>
    <xf numFmtId="3" fontId="3" fillId="2" borderId="1" xfId="0" applyNumberFormat="1" applyFont="1" applyFill="1" applyBorder="1"/>
    <xf numFmtId="3" fontId="2" fillId="2" borderId="4" xfId="0" applyNumberFormat="1" applyFont="1" applyFill="1" applyBorder="1"/>
    <xf numFmtId="164" fontId="2" fillId="2" borderId="1" xfId="0" applyNumberFormat="1" applyFont="1" applyFill="1" applyBorder="1"/>
    <xf numFmtId="0" fontId="8" fillId="0" borderId="0" xfId="0" applyFont="1"/>
    <xf numFmtId="167" fontId="8" fillId="0" borderId="0" xfId="0" applyNumberFormat="1" applyFont="1"/>
    <xf numFmtId="0" fontId="2" fillId="2" borderId="6" xfId="0" applyFont="1" applyFill="1" applyBorder="1"/>
    <xf numFmtId="0" fontId="3" fillId="2" borderId="6" xfId="0" applyFont="1" applyFill="1" applyBorder="1"/>
    <xf numFmtId="164" fontId="2" fillId="2" borderId="6" xfId="0" applyNumberFormat="1" applyFont="1" applyFill="1" applyBorder="1"/>
    <xf numFmtId="164" fontId="2" fillId="2" borderId="0" xfId="0" applyNumberFormat="1" applyFont="1" applyFill="1" applyBorder="1"/>
    <xf numFmtId="0" fontId="2" fillId="2" borderId="10" xfId="0" applyFont="1" applyFill="1" applyBorder="1"/>
    <xf numFmtId="0" fontId="3" fillId="2" borderId="10" xfId="0" applyFont="1" applyFill="1" applyBorder="1"/>
    <xf numFmtId="164" fontId="2" fillId="2" borderId="10" xfId="0" applyNumberFormat="1" applyFont="1" applyFill="1" applyBorder="1"/>
    <xf numFmtId="10" fontId="3" fillId="2" borderId="10" xfId="0" applyNumberFormat="1" applyFont="1" applyFill="1" applyBorder="1"/>
    <xf numFmtId="0" fontId="2" fillId="2" borderId="4" xfId="0" applyFont="1" applyFill="1" applyBorder="1"/>
    <xf numFmtId="0" fontId="9" fillId="2" borderId="0" xfId="0" applyFont="1" applyFill="1"/>
    <xf numFmtId="0" fontId="9" fillId="2" borderId="0" xfId="0" applyFont="1" applyFill="1" applyBorder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7"/>
  <sheetViews>
    <sheetView tabSelected="1" workbookViewId="0">
      <selection activeCell="A2" sqref="A2"/>
    </sheetView>
  </sheetViews>
  <sheetFormatPr defaultRowHeight="15"/>
  <cols>
    <col min="1" max="1" width="48.7109375" style="32" customWidth="1"/>
    <col min="2" max="2" width="10.85546875" style="32" customWidth="1"/>
    <col min="3" max="3" width="11" style="32" customWidth="1"/>
    <col min="4" max="4" width="10.7109375" style="32" customWidth="1"/>
    <col min="5" max="5" width="9.85546875" style="32" customWidth="1"/>
    <col min="6" max="11" width="12.7109375" style="33" customWidth="1"/>
    <col min="12" max="18" width="12.7109375" style="33" hidden="1" customWidth="1"/>
    <col min="19" max="25" width="12.7109375" style="33" customWidth="1"/>
    <col min="26" max="32" width="12.7109375" style="33" hidden="1" customWidth="1"/>
    <col min="33" max="36" width="12.7109375" style="33" customWidth="1"/>
    <col min="38" max="38" width="13" customWidth="1"/>
  </cols>
  <sheetData>
    <row r="1" spans="1:39" ht="15.75">
      <c r="A1" s="5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2"/>
      <c r="AL1" s="2"/>
      <c r="AM1" s="2"/>
    </row>
    <row r="2" spans="1:39" ht="16.5" thickBot="1">
      <c r="A2" s="3"/>
      <c r="B2" s="3"/>
      <c r="C2" s="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"/>
      <c r="AF2" s="1"/>
      <c r="AG2" s="1"/>
      <c r="AH2" s="1"/>
      <c r="AI2" s="1"/>
      <c r="AJ2" s="1"/>
      <c r="AK2" s="2"/>
      <c r="AL2" s="2"/>
      <c r="AM2" s="2"/>
    </row>
    <row r="3" spans="1:39" ht="15.75">
      <c r="A3" s="5"/>
      <c r="B3" s="6"/>
      <c r="C3" s="6"/>
      <c r="D3" s="7"/>
      <c r="E3" s="8"/>
      <c r="F3" s="34">
        <v>2015</v>
      </c>
      <c r="G3" s="34">
        <f>F3+1</f>
        <v>2016</v>
      </c>
      <c r="H3" s="34">
        <f t="shared" ref="H3:AJ3" si="0">G3+1</f>
        <v>2017</v>
      </c>
      <c r="I3" s="34">
        <f>H3+1</f>
        <v>2018</v>
      </c>
      <c r="J3" s="34">
        <f t="shared" si="0"/>
        <v>2019</v>
      </c>
      <c r="K3" s="34">
        <f t="shared" si="0"/>
        <v>2020</v>
      </c>
      <c r="L3" s="34">
        <f t="shared" si="0"/>
        <v>2021</v>
      </c>
      <c r="M3" s="34">
        <f t="shared" si="0"/>
        <v>2022</v>
      </c>
      <c r="N3" s="34">
        <f t="shared" si="0"/>
        <v>2023</v>
      </c>
      <c r="O3" s="34">
        <f t="shared" si="0"/>
        <v>2024</v>
      </c>
      <c r="P3" s="34">
        <f t="shared" si="0"/>
        <v>2025</v>
      </c>
      <c r="Q3" s="34">
        <f t="shared" si="0"/>
        <v>2026</v>
      </c>
      <c r="R3" s="34">
        <f t="shared" si="0"/>
        <v>2027</v>
      </c>
      <c r="S3" s="34">
        <f t="shared" si="0"/>
        <v>2028</v>
      </c>
      <c r="T3" s="34">
        <f t="shared" si="0"/>
        <v>2029</v>
      </c>
      <c r="U3" s="34">
        <f t="shared" si="0"/>
        <v>2030</v>
      </c>
      <c r="V3" s="34">
        <f t="shared" si="0"/>
        <v>2031</v>
      </c>
      <c r="W3" s="34">
        <f t="shared" si="0"/>
        <v>2032</v>
      </c>
      <c r="X3" s="34">
        <f t="shared" si="0"/>
        <v>2033</v>
      </c>
      <c r="Y3" s="34">
        <f t="shared" si="0"/>
        <v>2034</v>
      </c>
      <c r="Z3" s="34">
        <f t="shared" si="0"/>
        <v>2035</v>
      </c>
      <c r="AA3" s="34">
        <f t="shared" si="0"/>
        <v>2036</v>
      </c>
      <c r="AB3" s="34">
        <f t="shared" si="0"/>
        <v>2037</v>
      </c>
      <c r="AC3" s="34">
        <f t="shared" si="0"/>
        <v>2038</v>
      </c>
      <c r="AD3" s="34">
        <f t="shared" si="0"/>
        <v>2039</v>
      </c>
      <c r="AE3" s="34">
        <f t="shared" si="0"/>
        <v>2040</v>
      </c>
      <c r="AF3" s="34">
        <f t="shared" si="0"/>
        <v>2041</v>
      </c>
      <c r="AG3" s="34">
        <f t="shared" si="0"/>
        <v>2042</v>
      </c>
      <c r="AH3" s="34">
        <f t="shared" si="0"/>
        <v>2043</v>
      </c>
      <c r="AI3" s="34">
        <f t="shared" si="0"/>
        <v>2044</v>
      </c>
      <c r="AJ3" s="34">
        <f t="shared" si="0"/>
        <v>2045</v>
      </c>
      <c r="AK3" s="9"/>
      <c r="AL3" s="2"/>
      <c r="AM3" s="2"/>
    </row>
    <row r="4" spans="1:39" ht="16.5" thickBot="1">
      <c r="A4" s="10"/>
      <c r="B4" s="11"/>
      <c r="C4" s="11"/>
      <c r="D4" s="11"/>
      <c r="E4" s="11"/>
      <c r="F4" s="11" t="s">
        <v>0</v>
      </c>
      <c r="G4" s="11" t="s">
        <v>1</v>
      </c>
      <c r="H4" s="11" t="s">
        <v>2</v>
      </c>
      <c r="I4" s="11" t="s">
        <v>3</v>
      </c>
      <c r="J4" s="11" t="s">
        <v>4</v>
      </c>
      <c r="K4" s="11" t="s">
        <v>5</v>
      </c>
      <c r="L4" s="11" t="s">
        <v>6</v>
      </c>
      <c r="M4" s="11" t="s">
        <v>7</v>
      </c>
      <c r="N4" s="11" t="s">
        <v>8</v>
      </c>
      <c r="O4" s="11" t="s">
        <v>9</v>
      </c>
      <c r="P4" s="11" t="s">
        <v>10</v>
      </c>
      <c r="Q4" s="11" t="s">
        <v>11</v>
      </c>
      <c r="R4" s="11" t="s">
        <v>12</v>
      </c>
      <c r="S4" s="11" t="s">
        <v>13</v>
      </c>
      <c r="T4" s="11" t="s">
        <v>14</v>
      </c>
      <c r="U4" s="11" t="s">
        <v>15</v>
      </c>
      <c r="V4" s="11" t="s">
        <v>16</v>
      </c>
      <c r="W4" s="11" t="s">
        <v>17</v>
      </c>
      <c r="X4" s="11" t="s">
        <v>18</v>
      </c>
      <c r="Y4" s="11" t="s">
        <v>19</v>
      </c>
      <c r="Z4" s="11" t="s">
        <v>20</v>
      </c>
      <c r="AA4" s="11" t="s">
        <v>21</v>
      </c>
      <c r="AB4" s="11" t="s">
        <v>22</v>
      </c>
      <c r="AC4" s="11" t="s">
        <v>23</v>
      </c>
      <c r="AD4" s="11" t="s">
        <v>24</v>
      </c>
      <c r="AE4" s="11" t="s">
        <v>25</v>
      </c>
      <c r="AF4" s="11" t="s">
        <v>26</v>
      </c>
      <c r="AG4" s="11" t="s">
        <v>27</v>
      </c>
      <c r="AH4" s="11" t="s">
        <v>28</v>
      </c>
      <c r="AI4" s="11" t="s">
        <v>29</v>
      </c>
      <c r="AJ4" s="11" t="s">
        <v>30</v>
      </c>
      <c r="AK4" s="9"/>
      <c r="AL4" s="2"/>
      <c r="AM4" s="2"/>
    </row>
    <row r="5" spans="1:39" ht="15.75">
      <c r="A5" s="12" t="s">
        <v>31</v>
      </c>
      <c r="B5" s="13"/>
      <c r="C5" s="13"/>
      <c r="D5" s="4"/>
      <c r="E5" s="4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1"/>
      <c r="AF5" s="1"/>
      <c r="AG5" s="1"/>
      <c r="AH5" s="1"/>
      <c r="AI5" s="1"/>
      <c r="AJ5" s="1"/>
      <c r="AK5" s="2"/>
      <c r="AL5" s="14"/>
      <c r="AM5" s="2"/>
    </row>
    <row r="6" spans="1:39" ht="15.75">
      <c r="A6" s="4" t="s">
        <v>56</v>
      </c>
      <c r="B6" s="13"/>
      <c r="C6" s="13"/>
      <c r="D6" s="4"/>
      <c r="E6" s="4"/>
      <c r="F6" s="35">
        <v>1800000</v>
      </c>
      <c r="G6" s="35">
        <v>1806093</v>
      </c>
      <c r="H6" s="35">
        <v>1812206</v>
      </c>
      <c r="I6" s="35">
        <v>1818340</v>
      </c>
      <c r="J6" s="35">
        <v>1824495</v>
      </c>
      <c r="K6" s="35">
        <v>1830671</v>
      </c>
      <c r="L6" s="35">
        <v>1836868</v>
      </c>
      <c r="M6" s="35">
        <v>1843086</v>
      </c>
      <c r="N6" s="35">
        <v>1849324</v>
      </c>
      <c r="O6" s="35">
        <v>1855584</v>
      </c>
      <c r="P6" s="35">
        <v>1868167</v>
      </c>
      <c r="Q6" s="35">
        <v>1874491</v>
      </c>
      <c r="R6" s="35">
        <v>1880836</v>
      </c>
      <c r="S6" s="35">
        <v>1887202</v>
      </c>
      <c r="T6" s="35">
        <v>1893590</v>
      </c>
      <c r="U6" s="35">
        <v>1900000</v>
      </c>
      <c r="V6" s="35">
        <v>1906508</v>
      </c>
      <c r="W6" s="35">
        <v>1913039</v>
      </c>
      <c r="X6" s="35">
        <v>1919592</v>
      </c>
      <c r="Y6" s="35">
        <v>1926167</v>
      </c>
      <c r="Z6" s="35">
        <v>1932765</v>
      </c>
      <c r="AA6" s="35">
        <v>1939386</v>
      </c>
      <c r="AB6" s="35">
        <v>1946029</v>
      </c>
      <c r="AC6" s="35">
        <v>1952695</v>
      </c>
      <c r="AD6" s="35">
        <v>1959383</v>
      </c>
      <c r="AE6" s="35">
        <v>1966095</v>
      </c>
      <c r="AF6" s="35">
        <v>1968197</v>
      </c>
      <c r="AG6" s="35">
        <v>1974517</v>
      </c>
      <c r="AH6" s="35">
        <v>1980857</v>
      </c>
      <c r="AI6" s="35">
        <v>1993173</v>
      </c>
      <c r="AJ6" s="36">
        <v>2000000</v>
      </c>
      <c r="AK6" s="2"/>
      <c r="AL6" s="14"/>
      <c r="AM6" s="2"/>
    </row>
    <row r="7" spans="1:39" ht="15.75">
      <c r="A7" s="15" t="s">
        <v>32</v>
      </c>
      <c r="B7" s="3"/>
      <c r="C7" s="3"/>
      <c r="D7" s="15"/>
      <c r="E7" s="15"/>
      <c r="F7" s="37">
        <v>325800</v>
      </c>
      <c r="G7" s="37">
        <v>326903</v>
      </c>
      <c r="H7" s="37">
        <v>328009</v>
      </c>
      <c r="I7" s="37">
        <v>329120</v>
      </c>
      <c r="J7" s="37">
        <v>330234</v>
      </c>
      <c r="K7" s="37">
        <v>331351</v>
      </c>
      <c r="L7" s="37">
        <v>332473</v>
      </c>
      <c r="M7" s="37">
        <v>333598</v>
      </c>
      <c r="N7" s="37">
        <v>334728</v>
      </c>
      <c r="O7" s="37">
        <v>335861</v>
      </c>
      <c r="P7" s="37">
        <v>338138</v>
      </c>
      <c r="Q7" s="37">
        <v>339283</v>
      </c>
      <c r="R7" s="37">
        <v>340431</v>
      </c>
      <c r="S7" s="37">
        <v>341584</v>
      </c>
      <c r="T7" s="37">
        <v>342740</v>
      </c>
      <c r="U7" s="37">
        <v>343900</v>
      </c>
      <c r="V7" s="37">
        <v>345078</v>
      </c>
      <c r="W7" s="37">
        <v>346260</v>
      </c>
      <c r="X7" s="37">
        <v>347446</v>
      </c>
      <c r="Y7" s="37">
        <v>348636</v>
      </c>
      <c r="Z7" s="37">
        <v>349830</v>
      </c>
      <c r="AA7" s="37">
        <v>351029</v>
      </c>
      <c r="AB7" s="37">
        <v>352231</v>
      </c>
      <c r="AC7" s="37">
        <v>353438</v>
      </c>
      <c r="AD7" s="37">
        <v>354648</v>
      </c>
      <c r="AE7" s="37">
        <v>355863</v>
      </c>
      <c r="AF7" s="37">
        <v>356244</v>
      </c>
      <c r="AG7" s="37">
        <v>357388</v>
      </c>
      <c r="AH7" s="37">
        <v>358535</v>
      </c>
      <c r="AI7" s="37">
        <v>360764</v>
      </c>
      <c r="AJ7" s="37">
        <v>362000</v>
      </c>
      <c r="AK7" s="2"/>
      <c r="AL7" s="14">
        <f>SUM(F7:AJ7)</f>
        <v>10653543</v>
      </c>
      <c r="AM7" s="2"/>
    </row>
    <row r="8" spans="1:39" ht="15.75">
      <c r="A8" s="12"/>
      <c r="B8" s="16" t="s">
        <v>33</v>
      </c>
      <c r="C8" s="16" t="s">
        <v>34</v>
      </c>
      <c r="D8" s="16" t="s">
        <v>35</v>
      </c>
      <c r="E8" s="4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1"/>
      <c r="AF8" s="1"/>
      <c r="AG8" s="1"/>
      <c r="AH8" s="1"/>
      <c r="AI8" s="1"/>
      <c r="AJ8" s="1"/>
      <c r="AK8" s="2"/>
      <c r="AL8" s="14"/>
      <c r="AM8" s="2"/>
    </row>
    <row r="9" spans="1:39" ht="15.75">
      <c r="A9" s="17" t="s">
        <v>53</v>
      </c>
      <c r="B9" s="18" t="s">
        <v>36</v>
      </c>
      <c r="C9" s="18" t="s">
        <v>36</v>
      </c>
      <c r="D9" s="18" t="s">
        <v>36</v>
      </c>
      <c r="E9" s="18" t="s">
        <v>37</v>
      </c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15"/>
      <c r="AF9" s="15"/>
      <c r="AG9" s="15"/>
      <c r="AH9" s="15"/>
      <c r="AI9" s="15"/>
      <c r="AJ9" s="15"/>
      <c r="AK9" s="2"/>
      <c r="AL9" s="14"/>
      <c r="AM9" s="2" t="s">
        <v>33</v>
      </c>
    </row>
    <row r="10" spans="1:39">
      <c r="A10" s="4" t="s">
        <v>38</v>
      </c>
      <c r="B10" s="19">
        <v>2.5730000000000002E-3</v>
      </c>
      <c r="C10" s="19">
        <v>2.8600000000000001E-4</v>
      </c>
      <c r="D10" s="19">
        <v>2.859E-3</v>
      </c>
      <c r="E10" s="20">
        <v>8.14</v>
      </c>
      <c r="F10" s="35">
        <v>865000</v>
      </c>
      <c r="G10" s="35">
        <v>873419</v>
      </c>
      <c r="H10" s="35">
        <v>881920</v>
      </c>
      <c r="I10" s="35">
        <v>890504</v>
      </c>
      <c r="J10" s="35">
        <v>899171</v>
      </c>
      <c r="K10" s="35">
        <v>907923</v>
      </c>
      <c r="L10" s="35">
        <v>916760</v>
      </c>
      <c r="M10" s="35">
        <v>925683</v>
      </c>
      <c r="N10" s="35">
        <v>934692</v>
      </c>
      <c r="O10" s="35">
        <v>943790</v>
      </c>
      <c r="P10" s="35">
        <v>962251</v>
      </c>
      <c r="Q10" s="35">
        <v>971617</v>
      </c>
      <c r="R10" s="35">
        <v>981074</v>
      </c>
      <c r="S10" s="35">
        <v>990623</v>
      </c>
      <c r="T10" s="35">
        <v>1000264</v>
      </c>
      <c r="U10" s="35">
        <v>1010000</v>
      </c>
      <c r="V10" s="35">
        <v>1012939</v>
      </c>
      <c r="W10" s="35">
        <v>1015887</v>
      </c>
      <c r="X10" s="35">
        <v>1018844</v>
      </c>
      <c r="Y10" s="35">
        <v>1021809</v>
      </c>
      <c r="Z10" s="35">
        <v>1024783</v>
      </c>
      <c r="AA10" s="35">
        <v>1027765</v>
      </c>
      <c r="AB10" s="35">
        <v>1030756</v>
      </c>
      <c r="AC10" s="35">
        <v>1033756</v>
      </c>
      <c r="AD10" s="35">
        <v>1036764</v>
      </c>
      <c r="AE10" s="35">
        <v>1039782</v>
      </c>
      <c r="AF10" s="35">
        <v>1040726</v>
      </c>
      <c r="AG10" s="35">
        <v>1043565</v>
      </c>
      <c r="AH10" s="35">
        <v>1046412</v>
      </c>
      <c r="AI10" s="35">
        <v>1051939</v>
      </c>
      <c r="AJ10" s="36">
        <v>1055000</v>
      </c>
      <c r="AK10" s="2"/>
      <c r="AL10" s="14">
        <f>SUM(F10:AJ10)</f>
        <v>30455418</v>
      </c>
      <c r="AM10" s="21">
        <v>0.9</v>
      </c>
    </row>
    <row r="11" spans="1:39">
      <c r="A11" s="4" t="s">
        <v>39</v>
      </c>
      <c r="B11" s="19">
        <v>1.4253E-2</v>
      </c>
      <c r="C11" s="19">
        <v>1.5839999999999999E-3</v>
      </c>
      <c r="D11" s="19">
        <v>1.5837E-2</v>
      </c>
      <c r="E11" s="20">
        <v>45.08</v>
      </c>
      <c r="F11" s="35">
        <v>5159691</v>
      </c>
      <c r="G11" s="35">
        <v>5177157</v>
      </c>
      <c r="H11" s="35">
        <v>5194683</v>
      </c>
      <c r="I11" s="35">
        <v>5212268</v>
      </c>
      <c r="J11" s="35">
        <v>5229912</v>
      </c>
      <c r="K11" s="35">
        <v>5247616</v>
      </c>
      <c r="L11" s="35">
        <v>5265380</v>
      </c>
      <c r="M11" s="35">
        <v>5283204</v>
      </c>
      <c r="N11" s="35">
        <v>5301089</v>
      </c>
      <c r="O11" s="35">
        <v>5319034</v>
      </c>
      <c r="P11" s="35">
        <v>5355106</v>
      </c>
      <c r="Q11" s="35">
        <v>5373234</v>
      </c>
      <c r="R11" s="35">
        <v>5391423</v>
      </c>
      <c r="S11" s="35">
        <v>5409674</v>
      </c>
      <c r="T11" s="35">
        <v>5427986</v>
      </c>
      <c r="U11" s="35">
        <v>5446361</v>
      </c>
      <c r="V11" s="35">
        <v>5465016</v>
      </c>
      <c r="W11" s="35">
        <v>5483734</v>
      </c>
      <c r="X11" s="35">
        <v>5502517</v>
      </c>
      <c r="Y11" s="35">
        <v>5521364</v>
      </c>
      <c r="Z11" s="35">
        <v>5540276</v>
      </c>
      <c r="AA11" s="35">
        <v>5559252</v>
      </c>
      <c r="AB11" s="35">
        <v>5578293</v>
      </c>
      <c r="AC11" s="35">
        <v>5597400</v>
      </c>
      <c r="AD11" s="35">
        <v>5616572</v>
      </c>
      <c r="AE11" s="35">
        <v>5635810</v>
      </c>
      <c r="AF11" s="35">
        <v>5641835</v>
      </c>
      <c r="AG11" s="35">
        <v>5659949</v>
      </c>
      <c r="AH11" s="35">
        <v>5678122</v>
      </c>
      <c r="AI11" s="35">
        <v>5713422</v>
      </c>
      <c r="AJ11" s="36">
        <v>5732991</v>
      </c>
      <c r="AK11" s="2"/>
      <c r="AL11" s="14">
        <f t="shared" ref="AL11:AL22" si="1">SUM(F11:AJ11)</f>
        <v>168720371</v>
      </c>
      <c r="AM11" s="21">
        <v>0.9</v>
      </c>
    </row>
    <row r="12" spans="1:39">
      <c r="A12" s="4" t="s">
        <v>40</v>
      </c>
      <c r="B12" s="19">
        <v>1.8200000000000001E-4</v>
      </c>
      <c r="C12" s="19">
        <v>2.5000000000000001E-5</v>
      </c>
      <c r="D12" s="19">
        <v>2.0699999999999999E-4</v>
      </c>
      <c r="E12" s="20">
        <v>0.59</v>
      </c>
      <c r="F12" s="35">
        <v>64273</v>
      </c>
      <c r="G12" s="35">
        <v>64748</v>
      </c>
      <c r="H12" s="35">
        <v>65226</v>
      </c>
      <c r="I12" s="35">
        <v>65708</v>
      </c>
      <c r="J12" s="35">
        <v>66194</v>
      </c>
      <c r="K12" s="35">
        <v>66683</v>
      </c>
      <c r="L12" s="35">
        <v>67176</v>
      </c>
      <c r="M12" s="35">
        <v>67672</v>
      </c>
      <c r="N12" s="35">
        <v>68172</v>
      </c>
      <c r="O12" s="35">
        <v>68676</v>
      </c>
      <c r="P12" s="35">
        <v>69695</v>
      </c>
      <c r="Q12" s="35">
        <v>70210</v>
      </c>
      <c r="R12" s="35">
        <v>70728</v>
      </c>
      <c r="S12" s="35">
        <v>71251</v>
      </c>
      <c r="T12" s="35">
        <v>71778</v>
      </c>
      <c r="U12" s="35">
        <v>72308</v>
      </c>
      <c r="V12" s="35">
        <v>72569</v>
      </c>
      <c r="W12" s="35">
        <v>72831</v>
      </c>
      <c r="X12" s="35">
        <v>73094</v>
      </c>
      <c r="Y12" s="35">
        <v>73358</v>
      </c>
      <c r="Z12" s="35">
        <v>73623</v>
      </c>
      <c r="AA12" s="35">
        <v>73889</v>
      </c>
      <c r="AB12" s="35">
        <v>74156</v>
      </c>
      <c r="AC12" s="35">
        <v>74423</v>
      </c>
      <c r="AD12" s="35">
        <v>74692</v>
      </c>
      <c r="AE12" s="35">
        <v>74962</v>
      </c>
      <c r="AF12" s="35">
        <v>75046</v>
      </c>
      <c r="AG12" s="35">
        <v>75300</v>
      </c>
      <c r="AH12" s="35">
        <v>75555</v>
      </c>
      <c r="AI12" s="35">
        <v>76050</v>
      </c>
      <c r="AJ12" s="36">
        <v>76325</v>
      </c>
      <c r="AK12" s="2"/>
      <c r="AL12" s="14">
        <f t="shared" si="1"/>
        <v>2206371</v>
      </c>
      <c r="AM12" s="21">
        <v>0.88</v>
      </c>
    </row>
    <row r="13" spans="1:39">
      <c r="A13" s="4" t="s">
        <v>41</v>
      </c>
      <c r="B13" s="19">
        <v>4.0379999999999999E-3</v>
      </c>
      <c r="C13" s="19">
        <v>1.346E-3</v>
      </c>
      <c r="D13" s="19">
        <v>5.3839999999999999E-3</v>
      </c>
      <c r="E13" s="20">
        <v>15.32</v>
      </c>
      <c r="F13" s="35">
        <v>1684113</v>
      </c>
      <c r="G13" s="35">
        <v>1694450</v>
      </c>
      <c r="H13" s="35">
        <v>1704850</v>
      </c>
      <c r="I13" s="35">
        <v>1715314</v>
      </c>
      <c r="J13" s="35">
        <v>1725842</v>
      </c>
      <c r="K13" s="35">
        <v>1736435</v>
      </c>
      <c r="L13" s="35">
        <v>1747093</v>
      </c>
      <c r="M13" s="35">
        <v>1757817</v>
      </c>
      <c r="N13" s="35">
        <v>1768606</v>
      </c>
      <c r="O13" s="35">
        <v>1779461</v>
      </c>
      <c r="P13" s="35">
        <v>1801373</v>
      </c>
      <c r="Q13" s="35">
        <v>1812429</v>
      </c>
      <c r="R13" s="35">
        <v>1823553</v>
      </c>
      <c r="S13" s="35">
        <v>1834746</v>
      </c>
      <c r="T13" s="35">
        <v>1846008</v>
      </c>
      <c r="U13" s="35">
        <v>1857338</v>
      </c>
      <c r="V13" s="35">
        <v>1867320</v>
      </c>
      <c r="W13" s="35">
        <v>1877355</v>
      </c>
      <c r="X13" s="35">
        <v>1887444</v>
      </c>
      <c r="Y13" s="35">
        <v>1897588</v>
      </c>
      <c r="Z13" s="35">
        <v>1907786</v>
      </c>
      <c r="AA13" s="35">
        <v>1918039</v>
      </c>
      <c r="AB13" s="35">
        <v>1928347</v>
      </c>
      <c r="AC13" s="35">
        <v>1938710</v>
      </c>
      <c r="AD13" s="35">
        <v>1949129</v>
      </c>
      <c r="AE13" s="35">
        <v>1959604</v>
      </c>
      <c r="AF13" s="35">
        <v>1962889</v>
      </c>
      <c r="AG13" s="35">
        <v>1972777</v>
      </c>
      <c r="AH13" s="35">
        <v>1982715</v>
      </c>
      <c r="AI13" s="35">
        <v>2002070</v>
      </c>
      <c r="AJ13" s="36">
        <v>2012830</v>
      </c>
      <c r="AK13" s="2"/>
      <c r="AL13" s="14">
        <f t="shared" si="1"/>
        <v>57354031</v>
      </c>
      <c r="AM13" s="21">
        <v>0.75</v>
      </c>
    </row>
    <row r="14" spans="1:39">
      <c r="A14" s="4" t="s">
        <v>42</v>
      </c>
      <c r="B14" s="19">
        <v>6.5799999999999995E-4</v>
      </c>
      <c r="C14" s="19">
        <v>2.1900000000000001E-4</v>
      </c>
      <c r="D14" s="19">
        <v>8.7699999999999996E-4</v>
      </c>
      <c r="E14" s="20">
        <v>2.5</v>
      </c>
      <c r="F14" s="35">
        <v>272027</v>
      </c>
      <c r="G14" s="35">
        <v>274037</v>
      </c>
      <c r="H14" s="35">
        <v>276062</v>
      </c>
      <c r="I14" s="35">
        <v>278101</v>
      </c>
      <c r="J14" s="35">
        <v>280156</v>
      </c>
      <c r="K14" s="35">
        <v>282226</v>
      </c>
      <c r="L14" s="35">
        <v>284312</v>
      </c>
      <c r="M14" s="35">
        <v>286412</v>
      </c>
      <c r="N14" s="35">
        <v>288528</v>
      </c>
      <c r="O14" s="35">
        <v>290660</v>
      </c>
      <c r="P14" s="35">
        <v>294971</v>
      </c>
      <c r="Q14" s="35">
        <v>297151</v>
      </c>
      <c r="R14" s="35">
        <v>299346</v>
      </c>
      <c r="S14" s="35">
        <v>301558</v>
      </c>
      <c r="T14" s="35">
        <v>303786</v>
      </c>
      <c r="U14" s="35">
        <v>306031</v>
      </c>
      <c r="V14" s="35">
        <v>307136</v>
      </c>
      <c r="W14" s="35">
        <v>308245</v>
      </c>
      <c r="X14" s="35">
        <v>309358</v>
      </c>
      <c r="Y14" s="35">
        <v>310475</v>
      </c>
      <c r="Z14" s="35">
        <v>311596</v>
      </c>
      <c r="AA14" s="35">
        <v>312721</v>
      </c>
      <c r="AB14" s="35">
        <v>313850</v>
      </c>
      <c r="AC14" s="35">
        <v>314984</v>
      </c>
      <c r="AD14" s="35">
        <v>316121</v>
      </c>
      <c r="AE14" s="35">
        <v>317263</v>
      </c>
      <c r="AF14" s="35">
        <v>317620</v>
      </c>
      <c r="AG14" s="35">
        <v>318695</v>
      </c>
      <c r="AH14" s="35">
        <v>319774</v>
      </c>
      <c r="AI14" s="35">
        <v>321870</v>
      </c>
      <c r="AJ14" s="36">
        <v>323032</v>
      </c>
      <c r="AK14" s="2"/>
      <c r="AL14" s="14">
        <f t="shared" si="1"/>
        <v>9338104</v>
      </c>
      <c r="AM14" s="21">
        <v>0.75</v>
      </c>
    </row>
    <row r="15" spans="1:39">
      <c r="A15" s="4" t="s">
        <v>43</v>
      </c>
      <c r="B15" s="19">
        <v>1.523E-3</v>
      </c>
      <c r="C15" s="19">
        <v>3.8099999999999999E-4</v>
      </c>
      <c r="D15" s="19">
        <v>1.9040000000000001E-3</v>
      </c>
      <c r="E15" s="20">
        <v>5.42</v>
      </c>
      <c r="F15" s="35">
        <v>622620</v>
      </c>
      <c r="G15" s="35">
        <v>624586</v>
      </c>
      <c r="H15" s="35">
        <v>626559</v>
      </c>
      <c r="I15" s="35">
        <v>628538</v>
      </c>
      <c r="J15" s="35">
        <v>630523</v>
      </c>
      <c r="K15" s="35">
        <v>632515</v>
      </c>
      <c r="L15" s="35">
        <v>634512</v>
      </c>
      <c r="M15" s="35">
        <v>636516</v>
      </c>
      <c r="N15" s="35">
        <v>638527</v>
      </c>
      <c r="O15" s="35">
        <v>640544</v>
      </c>
      <c r="P15" s="35">
        <v>644596</v>
      </c>
      <c r="Q15" s="35">
        <v>646632</v>
      </c>
      <c r="R15" s="35">
        <v>648674</v>
      </c>
      <c r="S15" s="35">
        <v>650723</v>
      </c>
      <c r="T15" s="35">
        <v>652778</v>
      </c>
      <c r="U15" s="35">
        <v>654840</v>
      </c>
      <c r="V15" s="35">
        <v>656940</v>
      </c>
      <c r="W15" s="35">
        <v>659047</v>
      </c>
      <c r="X15" s="35">
        <v>661161</v>
      </c>
      <c r="Y15" s="35">
        <v>663281</v>
      </c>
      <c r="Z15" s="35">
        <v>665409</v>
      </c>
      <c r="AA15" s="35">
        <v>667543</v>
      </c>
      <c r="AB15" s="35">
        <v>669684</v>
      </c>
      <c r="AC15" s="35">
        <v>671831</v>
      </c>
      <c r="AD15" s="35">
        <v>673986</v>
      </c>
      <c r="AE15" s="35">
        <v>676148</v>
      </c>
      <c r="AF15" s="35">
        <v>676825</v>
      </c>
      <c r="AG15" s="35">
        <v>678859</v>
      </c>
      <c r="AH15" s="35">
        <v>680900</v>
      </c>
      <c r="AI15" s="35">
        <v>684864</v>
      </c>
      <c r="AJ15" s="36">
        <v>687060</v>
      </c>
      <c r="AK15" s="2"/>
      <c r="AL15" s="14">
        <f t="shared" si="1"/>
        <v>20287221</v>
      </c>
      <c r="AM15" s="21">
        <v>0.8</v>
      </c>
    </row>
    <row r="16" spans="1:39">
      <c r="A16" s="4" t="s">
        <v>44</v>
      </c>
      <c r="B16" s="19">
        <v>2.3000000000000001E-4</v>
      </c>
      <c r="C16" s="19">
        <v>5.8E-5</v>
      </c>
      <c r="D16" s="19">
        <v>2.8800000000000001E-4</v>
      </c>
      <c r="E16" s="20">
        <v>0.82</v>
      </c>
      <c r="F16" s="35">
        <v>94663</v>
      </c>
      <c r="G16" s="35">
        <v>94939</v>
      </c>
      <c r="H16" s="35">
        <v>95215</v>
      </c>
      <c r="I16" s="35">
        <v>95492</v>
      </c>
      <c r="J16" s="35">
        <v>95770</v>
      </c>
      <c r="K16" s="35">
        <v>96049</v>
      </c>
      <c r="L16" s="35">
        <v>96329</v>
      </c>
      <c r="M16" s="35">
        <v>96609</v>
      </c>
      <c r="N16" s="35">
        <v>96891</v>
      </c>
      <c r="O16" s="35">
        <v>97173</v>
      </c>
      <c r="P16" s="35">
        <v>97740</v>
      </c>
      <c r="Q16" s="35">
        <v>98024</v>
      </c>
      <c r="R16" s="35">
        <v>98310</v>
      </c>
      <c r="S16" s="35">
        <v>98596</v>
      </c>
      <c r="T16" s="35">
        <v>98883</v>
      </c>
      <c r="U16" s="35">
        <v>99171</v>
      </c>
      <c r="V16" s="35">
        <v>99465</v>
      </c>
      <c r="W16" s="35">
        <v>99760</v>
      </c>
      <c r="X16" s="35">
        <v>100056</v>
      </c>
      <c r="Y16" s="35">
        <v>100353</v>
      </c>
      <c r="Z16" s="35">
        <v>100651</v>
      </c>
      <c r="AA16" s="35">
        <v>100950</v>
      </c>
      <c r="AB16" s="35">
        <v>101249</v>
      </c>
      <c r="AC16" s="35">
        <v>101550</v>
      </c>
      <c r="AD16" s="35">
        <v>101851</v>
      </c>
      <c r="AE16" s="35">
        <v>102153</v>
      </c>
      <c r="AF16" s="35">
        <v>102248</v>
      </c>
      <c r="AG16" s="35">
        <v>102532</v>
      </c>
      <c r="AH16" s="35">
        <v>102818</v>
      </c>
      <c r="AI16" s="35">
        <v>103371</v>
      </c>
      <c r="AJ16" s="36">
        <v>103678</v>
      </c>
      <c r="AK16" s="2"/>
      <c r="AL16" s="14">
        <f t="shared" si="1"/>
        <v>3072539</v>
      </c>
      <c r="AM16" s="21">
        <v>0.8</v>
      </c>
    </row>
    <row r="17" spans="1:39">
      <c r="A17" s="4" t="s">
        <v>45</v>
      </c>
      <c r="B17" s="19">
        <v>1.0169999999999999E-3</v>
      </c>
      <c r="C17" s="19">
        <v>5.4799999999999998E-4</v>
      </c>
      <c r="D17" s="19">
        <v>1.565E-3</v>
      </c>
      <c r="E17" s="20">
        <v>4.45</v>
      </c>
      <c r="F17" s="35">
        <v>537780</v>
      </c>
      <c r="G17" s="35">
        <v>537780</v>
      </c>
      <c r="H17" s="35">
        <v>537780</v>
      </c>
      <c r="I17" s="35">
        <v>537780</v>
      </c>
      <c r="J17" s="35">
        <v>537780</v>
      </c>
      <c r="K17" s="35">
        <v>537780</v>
      </c>
      <c r="L17" s="35">
        <v>537780</v>
      </c>
      <c r="M17" s="35">
        <v>537780</v>
      </c>
      <c r="N17" s="35">
        <v>537780</v>
      </c>
      <c r="O17" s="35">
        <v>537780</v>
      </c>
      <c r="P17" s="35">
        <v>537780</v>
      </c>
      <c r="Q17" s="35">
        <v>537780</v>
      </c>
      <c r="R17" s="35">
        <v>537780</v>
      </c>
      <c r="S17" s="35">
        <v>537780</v>
      </c>
      <c r="T17" s="35">
        <v>537780</v>
      </c>
      <c r="U17" s="35">
        <v>537780</v>
      </c>
      <c r="V17" s="35">
        <v>537780</v>
      </c>
      <c r="W17" s="35">
        <v>537780</v>
      </c>
      <c r="X17" s="35">
        <v>537780</v>
      </c>
      <c r="Y17" s="35">
        <v>537780</v>
      </c>
      <c r="Z17" s="35">
        <v>537780</v>
      </c>
      <c r="AA17" s="35">
        <v>537780</v>
      </c>
      <c r="AB17" s="35">
        <v>537780</v>
      </c>
      <c r="AC17" s="35">
        <v>537780</v>
      </c>
      <c r="AD17" s="35">
        <v>537780</v>
      </c>
      <c r="AE17" s="35">
        <v>537780</v>
      </c>
      <c r="AF17" s="35">
        <v>537780</v>
      </c>
      <c r="AG17" s="35">
        <v>537780</v>
      </c>
      <c r="AH17" s="35">
        <v>537780</v>
      </c>
      <c r="AI17" s="35">
        <v>537780</v>
      </c>
      <c r="AJ17" s="36">
        <v>537780</v>
      </c>
      <c r="AK17" s="2"/>
      <c r="AL17" s="14">
        <f t="shared" si="1"/>
        <v>16671180</v>
      </c>
      <c r="AM17" s="21">
        <v>0.65</v>
      </c>
    </row>
    <row r="18" spans="1:39">
      <c r="A18" s="4" t="s">
        <v>46</v>
      </c>
      <c r="B18" s="19">
        <v>2.8159999999999999E-3</v>
      </c>
      <c r="C18" s="19">
        <v>6.1799999999999995E-4</v>
      </c>
      <c r="D18" s="19">
        <v>3.434E-3</v>
      </c>
      <c r="E18" s="20">
        <v>9.77</v>
      </c>
      <c r="F18" s="35">
        <v>1179988</v>
      </c>
      <c r="G18" s="35">
        <v>1179988</v>
      </c>
      <c r="H18" s="35">
        <v>1179988</v>
      </c>
      <c r="I18" s="35">
        <v>1179988</v>
      </c>
      <c r="J18" s="35">
        <v>1179988</v>
      </c>
      <c r="K18" s="35">
        <v>1179988</v>
      </c>
      <c r="L18" s="35">
        <v>1179988</v>
      </c>
      <c r="M18" s="35">
        <v>1179988</v>
      </c>
      <c r="N18" s="35">
        <v>1179988</v>
      </c>
      <c r="O18" s="35">
        <v>1179988</v>
      </c>
      <c r="P18" s="35">
        <v>1179988</v>
      </c>
      <c r="Q18" s="35">
        <v>1179988</v>
      </c>
      <c r="R18" s="35">
        <v>1179988</v>
      </c>
      <c r="S18" s="35">
        <v>1179988</v>
      </c>
      <c r="T18" s="35">
        <v>1179988</v>
      </c>
      <c r="U18" s="35">
        <v>1179988</v>
      </c>
      <c r="V18" s="35">
        <v>1179988</v>
      </c>
      <c r="W18" s="35">
        <v>1179988</v>
      </c>
      <c r="X18" s="35">
        <v>1179988</v>
      </c>
      <c r="Y18" s="35">
        <v>1179988</v>
      </c>
      <c r="Z18" s="35">
        <v>1179988</v>
      </c>
      <c r="AA18" s="35">
        <v>1179988</v>
      </c>
      <c r="AB18" s="35">
        <v>1179988</v>
      </c>
      <c r="AC18" s="35">
        <v>1179988</v>
      </c>
      <c r="AD18" s="35">
        <v>1179988</v>
      </c>
      <c r="AE18" s="35">
        <v>1179988</v>
      </c>
      <c r="AF18" s="35">
        <v>1179988</v>
      </c>
      <c r="AG18" s="35">
        <v>1179988</v>
      </c>
      <c r="AH18" s="35">
        <v>1179988</v>
      </c>
      <c r="AI18" s="35">
        <v>1179988</v>
      </c>
      <c r="AJ18" s="36">
        <v>1179988</v>
      </c>
      <c r="AK18" s="2"/>
      <c r="AL18" s="14">
        <f t="shared" si="1"/>
        <v>36579628</v>
      </c>
      <c r="AM18" s="21">
        <v>0.82</v>
      </c>
    </row>
    <row r="19" spans="1:39">
      <c r="A19" s="4" t="s">
        <v>47</v>
      </c>
      <c r="B19" s="19">
        <v>0</v>
      </c>
      <c r="C19" s="19">
        <v>1.178E-3</v>
      </c>
      <c r="D19" s="19">
        <v>1.178E-3</v>
      </c>
      <c r="E19" s="20">
        <v>3.35</v>
      </c>
      <c r="F19" s="35">
        <v>405000</v>
      </c>
      <c r="G19" s="35">
        <v>405000</v>
      </c>
      <c r="H19" s="35">
        <v>405000</v>
      </c>
      <c r="I19" s="35">
        <v>405000</v>
      </c>
      <c r="J19" s="35">
        <v>405000</v>
      </c>
      <c r="K19" s="35">
        <v>405000</v>
      </c>
      <c r="L19" s="35">
        <v>405000</v>
      </c>
      <c r="M19" s="35">
        <v>405000</v>
      </c>
      <c r="N19" s="35">
        <v>405000</v>
      </c>
      <c r="O19" s="35">
        <v>405000</v>
      </c>
      <c r="P19" s="35">
        <v>405000</v>
      </c>
      <c r="Q19" s="35">
        <v>405000</v>
      </c>
      <c r="R19" s="35">
        <v>405000</v>
      </c>
      <c r="S19" s="35">
        <v>405000</v>
      </c>
      <c r="T19" s="35">
        <v>405000</v>
      </c>
      <c r="U19" s="35">
        <v>405000</v>
      </c>
      <c r="V19" s="35">
        <v>405000</v>
      </c>
      <c r="W19" s="35">
        <v>405000</v>
      </c>
      <c r="X19" s="35">
        <v>405000</v>
      </c>
      <c r="Y19" s="35">
        <v>405000</v>
      </c>
      <c r="Z19" s="35">
        <v>405000</v>
      </c>
      <c r="AA19" s="35">
        <v>405000</v>
      </c>
      <c r="AB19" s="35">
        <v>405000</v>
      </c>
      <c r="AC19" s="35">
        <v>405000</v>
      </c>
      <c r="AD19" s="35">
        <v>405000</v>
      </c>
      <c r="AE19" s="35">
        <v>405000</v>
      </c>
      <c r="AF19" s="35">
        <v>405000</v>
      </c>
      <c r="AG19" s="35">
        <v>405000</v>
      </c>
      <c r="AH19" s="35">
        <v>405000</v>
      </c>
      <c r="AI19" s="35">
        <v>405000</v>
      </c>
      <c r="AJ19" s="36">
        <v>405000</v>
      </c>
      <c r="AK19" s="2"/>
      <c r="AL19" s="22">
        <f t="shared" si="1"/>
        <v>12555000</v>
      </c>
      <c r="AM19" s="23">
        <v>0</v>
      </c>
    </row>
    <row r="20" spans="1:39">
      <c r="A20" s="4" t="s">
        <v>48</v>
      </c>
      <c r="B20" s="19">
        <v>0</v>
      </c>
      <c r="C20" s="19">
        <v>9.3400000000000004E-4</v>
      </c>
      <c r="D20" s="19">
        <v>9.3400000000000004E-4</v>
      </c>
      <c r="E20" s="20">
        <v>2.66</v>
      </c>
      <c r="F20" s="35">
        <v>321000</v>
      </c>
      <c r="G20" s="35">
        <v>321000</v>
      </c>
      <c r="H20" s="35">
        <v>321000</v>
      </c>
      <c r="I20" s="35">
        <v>321000</v>
      </c>
      <c r="J20" s="35">
        <v>321000</v>
      </c>
      <c r="K20" s="35">
        <v>321000</v>
      </c>
      <c r="L20" s="35">
        <v>321000</v>
      </c>
      <c r="M20" s="35">
        <v>321000</v>
      </c>
      <c r="N20" s="35">
        <v>321000</v>
      </c>
      <c r="O20" s="35">
        <v>321000</v>
      </c>
      <c r="P20" s="35">
        <v>321000</v>
      </c>
      <c r="Q20" s="35">
        <v>321000</v>
      </c>
      <c r="R20" s="35">
        <v>321000</v>
      </c>
      <c r="S20" s="35">
        <v>321000</v>
      </c>
      <c r="T20" s="35">
        <v>321000</v>
      </c>
      <c r="U20" s="35">
        <v>321000</v>
      </c>
      <c r="V20" s="35">
        <v>321000</v>
      </c>
      <c r="W20" s="35">
        <v>321000</v>
      </c>
      <c r="X20" s="35">
        <v>321000</v>
      </c>
      <c r="Y20" s="35">
        <v>321000</v>
      </c>
      <c r="Z20" s="35">
        <v>321000</v>
      </c>
      <c r="AA20" s="35">
        <v>321000</v>
      </c>
      <c r="AB20" s="35">
        <v>321000</v>
      </c>
      <c r="AC20" s="35">
        <v>321000</v>
      </c>
      <c r="AD20" s="35">
        <v>321000</v>
      </c>
      <c r="AE20" s="35">
        <v>321000</v>
      </c>
      <c r="AF20" s="35">
        <v>321000</v>
      </c>
      <c r="AG20" s="35">
        <v>321000</v>
      </c>
      <c r="AH20" s="35">
        <v>321000</v>
      </c>
      <c r="AI20" s="35">
        <v>321000</v>
      </c>
      <c r="AJ20" s="36">
        <v>321000</v>
      </c>
      <c r="AK20" s="2"/>
      <c r="AL20" s="22">
        <f t="shared" si="1"/>
        <v>9951000</v>
      </c>
      <c r="AM20" s="23">
        <v>0</v>
      </c>
    </row>
    <row r="21" spans="1:39">
      <c r="A21" s="4" t="s">
        <v>49</v>
      </c>
      <c r="B21" s="19">
        <v>0</v>
      </c>
      <c r="C21" s="19">
        <v>1.9599999999999999E-4</v>
      </c>
      <c r="D21" s="19">
        <v>1.9599999999999999E-4</v>
      </c>
      <c r="E21" s="20">
        <v>0.56000000000000005</v>
      </c>
      <c r="F21" s="35">
        <v>67500</v>
      </c>
      <c r="G21" s="35">
        <v>67500</v>
      </c>
      <c r="H21" s="35">
        <v>67500</v>
      </c>
      <c r="I21" s="35">
        <v>67500</v>
      </c>
      <c r="J21" s="35">
        <v>67500</v>
      </c>
      <c r="K21" s="35">
        <v>67500</v>
      </c>
      <c r="L21" s="35">
        <v>67500</v>
      </c>
      <c r="M21" s="35">
        <v>67500</v>
      </c>
      <c r="N21" s="35">
        <v>67500</v>
      </c>
      <c r="O21" s="35">
        <v>67500</v>
      </c>
      <c r="P21" s="35">
        <v>67500</v>
      </c>
      <c r="Q21" s="35">
        <v>67500</v>
      </c>
      <c r="R21" s="35">
        <v>67500</v>
      </c>
      <c r="S21" s="35">
        <v>67500</v>
      </c>
      <c r="T21" s="35">
        <v>67500</v>
      </c>
      <c r="U21" s="35">
        <v>67500</v>
      </c>
      <c r="V21" s="35">
        <v>67500</v>
      </c>
      <c r="W21" s="35">
        <v>67500</v>
      </c>
      <c r="X21" s="35">
        <v>67500</v>
      </c>
      <c r="Y21" s="35">
        <v>67500</v>
      </c>
      <c r="Z21" s="35">
        <v>67500</v>
      </c>
      <c r="AA21" s="35">
        <v>67500</v>
      </c>
      <c r="AB21" s="35">
        <v>67500</v>
      </c>
      <c r="AC21" s="35">
        <v>67500</v>
      </c>
      <c r="AD21" s="35">
        <v>67500</v>
      </c>
      <c r="AE21" s="35">
        <v>67500</v>
      </c>
      <c r="AF21" s="35">
        <v>67500</v>
      </c>
      <c r="AG21" s="35">
        <v>67500</v>
      </c>
      <c r="AH21" s="35">
        <v>67500</v>
      </c>
      <c r="AI21" s="35">
        <v>67500</v>
      </c>
      <c r="AJ21" s="36">
        <v>67500</v>
      </c>
      <c r="AK21" s="2"/>
      <c r="AL21" s="22">
        <f t="shared" si="1"/>
        <v>2092500</v>
      </c>
      <c r="AM21" s="23">
        <v>0</v>
      </c>
    </row>
    <row r="22" spans="1:39" ht="15.75" thickBot="1">
      <c r="A22" s="15" t="s">
        <v>50</v>
      </c>
      <c r="B22" s="19">
        <v>0</v>
      </c>
      <c r="C22" s="19">
        <v>4.7100000000000001E-4</v>
      </c>
      <c r="D22" s="19">
        <v>4.7100000000000001E-4</v>
      </c>
      <c r="E22" s="24">
        <v>1.34</v>
      </c>
      <c r="F22" s="35">
        <v>162000</v>
      </c>
      <c r="G22" s="37">
        <v>162000</v>
      </c>
      <c r="H22" s="37">
        <v>162000</v>
      </c>
      <c r="I22" s="35">
        <v>162000</v>
      </c>
      <c r="J22" s="35">
        <v>162000</v>
      </c>
      <c r="K22" s="37">
        <v>162000</v>
      </c>
      <c r="L22" s="37">
        <v>162000</v>
      </c>
      <c r="M22" s="37">
        <v>162000</v>
      </c>
      <c r="N22" s="37">
        <v>162000</v>
      </c>
      <c r="O22" s="37">
        <v>162000</v>
      </c>
      <c r="P22" s="37">
        <v>162000</v>
      </c>
      <c r="Q22" s="37">
        <v>162000</v>
      </c>
      <c r="R22" s="37">
        <v>162000</v>
      </c>
      <c r="S22" s="37">
        <v>162000</v>
      </c>
      <c r="T22" s="37">
        <v>162000</v>
      </c>
      <c r="U22" s="35">
        <v>162000</v>
      </c>
      <c r="V22" s="37">
        <v>162000</v>
      </c>
      <c r="W22" s="37">
        <v>162000</v>
      </c>
      <c r="X22" s="37">
        <v>162000</v>
      </c>
      <c r="Y22" s="37">
        <v>162000</v>
      </c>
      <c r="Z22" s="37">
        <v>162000</v>
      </c>
      <c r="AA22" s="37">
        <v>162000</v>
      </c>
      <c r="AB22" s="37">
        <v>162000</v>
      </c>
      <c r="AC22" s="37">
        <v>162000</v>
      </c>
      <c r="AD22" s="37">
        <v>162000</v>
      </c>
      <c r="AE22" s="37">
        <v>162000</v>
      </c>
      <c r="AF22" s="37">
        <v>162000</v>
      </c>
      <c r="AG22" s="37">
        <v>162000</v>
      </c>
      <c r="AH22" s="37">
        <v>162000</v>
      </c>
      <c r="AI22" s="37">
        <v>162000</v>
      </c>
      <c r="AJ22" s="36">
        <v>162000</v>
      </c>
      <c r="AK22" s="25"/>
      <c r="AL22" s="22">
        <f t="shared" si="1"/>
        <v>5022000</v>
      </c>
      <c r="AM22" s="23">
        <v>0</v>
      </c>
    </row>
    <row r="23" spans="1:39" ht="15.75">
      <c r="A23" s="26" t="s">
        <v>51</v>
      </c>
      <c r="B23" s="27">
        <v>2.7289999999999998E-2</v>
      </c>
      <c r="C23" s="27">
        <v>7.8440000000000003E-3</v>
      </c>
      <c r="D23" s="27">
        <v>3.5133999999999999E-2</v>
      </c>
      <c r="E23" s="28">
        <v>100</v>
      </c>
      <c r="F23" s="38">
        <v>11435655</v>
      </c>
      <c r="G23" s="38">
        <v>11476604</v>
      </c>
      <c r="H23" s="38">
        <v>11517783</v>
      </c>
      <c r="I23" s="38">
        <v>11559193</v>
      </c>
      <c r="J23" s="38">
        <v>11600836</v>
      </c>
      <c r="K23" s="38">
        <v>11642715</v>
      </c>
      <c r="L23" s="38">
        <v>11684830</v>
      </c>
      <c r="M23" s="38">
        <v>11727181</v>
      </c>
      <c r="N23" s="38">
        <v>11769773</v>
      </c>
      <c r="O23" s="38">
        <v>11812606</v>
      </c>
      <c r="P23" s="38">
        <v>11899000</v>
      </c>
      <c r="Q23" s="38">
        <v>11942565</v>
      </c>
      <c r="R23" s="38">
        <v>11986376</v>
      </c>
      <c r="S23" s="38">
        <v>12030439</v>
      </c>
      <c r="T23" s="38">
        <v>12074751</v>
      </c>
      <c r="U23" s="38">
        <v>12119317</v>
      </c>
      <c r="V23" s="38">
        <v>12154653</v>
      </c>
      <c r="W23" s="38">
        <v>12190127</v>
      </c>
      <c r="X23" s="38">
        <v>12225742</v>
      </c>
      <c r="Y23" s="38">
        <v>12261496</v>
      </c>
      <c r="Z23" s="38">
        <v>12297392</v>
      </c>
      <c r="AA23" s="38">
        <v>12333427</v>
      </c>
      <c r="AB23" s="38">
        <v>12369603</v>
      </c>
      <c r="AC23" s="38">
        <v>12405922</v>
      </c>
      <c r="AD23" s="38">
        <v>12442383</v>
      </c>
      <c r="AE23" s="38">
        <v>12478990</v>
      </c>
      <c r="AF23" s="38">
        <v>12490457</v>
      </c>
      <c r="AG23" s="38">
        <v>12524945</v>
      </c>
      <c r="AH23" s="38">
        <v>12559564</v>
      </c>
      <c r="AI23" s="38">
        <v>12626854</v>
      </c>
      <c r="AJ23" s="38">
        <v>12664184</v>
      </c>
      <c r="AK23" s="25"/>
      <c r="AL23" s="14">
        <f>SUM(AL10:AL22)</f>
        <v>374305363</v>
      </c>
      <c r="AM23" s="2"/>
    </row>
    <row r="24" spans="1:39" ht="15.75">
      <c r="A24" s="46" t="s">
        <v>52</v>
      </c>
      <c r="B24" s="47"/>
      <c r="C24" s="47"/>
      <c r="D24" s="47"/>
      <c r="E24" s="47"/>
      <c r="F24" s="48">
        <v>3.5099999999999999E-2</v>
      </c>
      <c r="G24" s="48">
        <v>3.5106999999999999E-2</v>
      </c>
      <c r="H24" s="48">
        <v>3.5113999999999999E-2</v>
      </c>
      <c r="I24" s="48">
        <v>3.5122E-2</v>
      </c>
      <c r="J24" s="48">
        <v>3.5129000000000001E-2</v>
      </c>
      <c r="K24" s="48">
        <v>3.5137000000000002E-2</v>
      </c>
      <c r="L24" s="48">
        <v>3.5145000000000003E-2</v>
      </c>
      <c r="M24" s="48">
        <v>3.5153999999999998E-2</v>
      </c>
      <c r="N24" s="48">
        <v>3.5161999999999999E-2</v>
      </c>
      <c r="O24" s="48">
        <v>3.5171000000000001E-2</v>
      </c>
      <c r="P24" s="48">
        <v>3.5189999999999999E-2</v>
      </c>
      <c r="Q24" s="48">
        <v>3.5199000000000001E-2</v>
      </c>
      <c r="R24" s="48">
        <v>3.5208999999999997E-2</v>
      </c>
      <c r="S24" s="48">
        <v>3.5220000000000001E-2</v>
      </c>
      <c r="T24" s="48">
        <v>3.5229999999999997E-2</v>
      </c>
      <c r="U24" s="48">
        <v>3.5241000000000001E-2</v>
      </c>
      <c r="V24" s="48">
        <v>3.5222999999999997E-2</v>
      </c>
      <c r="W24" s="48">
        <v>3.5205E-2</v>
      </c>
      <c r="X24" s="48">
        <v>3.5187000000000003E-2</v>
      </c>
      <c r="Y24" s="48">
        <v>3.517E-2</v>
      </c>
      <c r="Z24" s="48">
        <v>3.5152000000000003E-2</v>
      </c>
      <c r="AA24" s="48">
        <v>3.5135E-2</v>
      </c>
      <c r="AB24" s="48">
        <v>3.5118000000000003E-2</v>
      </c>
      <c r="AC24" s="48">
        <v>3.5101E-2</v>
      </c>
      <c r="AD24" s="48">
        <v>3.5083999999999997E-2</v>
      </c>
      <c r="AE24" s="48">
        <v>3.5067000000000001E-2</v>
      </c>
      <c r="AF24" s="48">
        <v>3.5062000000000003E-2</v>
      </c>
      <c r="AG24" s="48">
        <v>3.5046000000000001E-2</v>
      </c>
      <c r="AH24" s="48">
        <v>3.5029999999999999E-2</v>
      </c>
      <c r="AI24" s="48">
        <v>3.5000000000000003E-2</v>
      </c>
      <c r="AJ24" s="48">
        <v>3.4984000000000001E-2</v>
      </c>
      <c r="AK24" s="29"/>
      <c r="AL24" s="30">
        <f>+AL23/AL7/1000</f>
        <v>3.5134355115476607E-2</v>
      </c>
      <c r="AM24" s="2"/>
    </row>
    <row r="25" spans="1:39" ht="15.75">
      <c r="A25" s="3" t="s">
        <v>54</v>
      </c>
      <c r="B25" s="15"/>
      <c r="C25" s="15"/>
      <c r="D25" s="15"/>
      <c r="E25" s="15"/>
      <c r="F25" s="39">
        <f>+B23</f>
        <v>2.7289999999999998E-2</v>
      </c>
      <c r="G25" s="39">
        <f>+F25</f>
        <v>2.7289999999999998E-2</v>
      </c>
      <c r="H25" s="39">
        <f t="shared" ref="H25:AJ25" si="2">+G25</f>
        <v>2.7289999999999998E-2</v>
      </c>
      <c r="I25" s="39">
        <f t="shared" si="2"/>
        <v>2.7289999999999998E-2</v>
      </c>
      <c r="J25" s="39">
        <f t="shared" si="2"/>
        <v>2.7289999999999998E-2</v>
      </c>
      <c r="K25" s="39">
        <f t="shared" si="2"/>
        <v>2.7289999999999998E-2</v>
      </c>
      <c r="L25" s="39">
        <f t="shared" si="2"/>
        <v>2.7289999999999998E-2</v>
      </c>
      <c r="M25" s="39">
        <f t="shared" si="2"/>
        <v>2.7289999999999998E-2</v>
      </c>
      <c r="N25" s="39">
        <f t="shared" si="2"/>
        <v>2.7289999999999998E-2</v>
      </c>
      <c r="O25" s="39">
        <f t="shared" si="2"/>
        <v>2.7289999999999998E-2</v>
      </c>
      <c r="P25" s="39">
        <f t="shared" si="2"/>
        <v>2.7289999999999998E-2</v>
      </c>
      <c r="Q25" s="39">
        <f t="shared" si="2"/>
        <v>2.7289999999999998E-2</v>
      </c>
      <c r="R25" s="39">
        <f t="shared" si="2"/>
        <v>2.7289999999999998E-2</v>
      </c>
      <c r="S25" s="39">
        <f t="shared" si="2"/>
        <v>2.7289999999999998E-2</v>
      </c>
      <c r="T25" s="39">
        <f t="shared" si="2"/>
        <v>2.7289999999999998E-2</v>
      </c>
      <c r="U25" s="39">
        <f t="shared" si="2"/>
        <v>2.7289999999999998E-2</v>
      </c>
      <c r="V25" s="39">
        <f t="shared" si="2"/>
        <v>2.7289999999999998E-2</v>
      </c>
      <c r="W25" s="39">
        <f t="shared" si="2"/>
        <v>2.7289999999999998E-2</v>
      </c>
      <c r="X25" s="39">
        <f t="shared" si="2"/>
        <v>2.7289999999999998E-2</v>
      </c>
      <c r="Y25" s="39">
        <f t="shared" si="2"/>
        <v>2.7289999999999998E-2</v>
      </c>
      <c r="Z25" s="39">
        <f t="shared" si="2"/>
        <v>2.7289999999999998E-2</v>
      </c>
      <c r="AA25" s="39">
        <f t="shared" si="2"/>
        <v>2.7289999999999998E-2</v>
      </c>
      <c r="AB25" s="39">
        <f t="shared" si="2"/>
        <v>2.7289999999999998E-2</v>
      </c>
      <c r="AC25" s="39">
        <f t="shared" si="2"/>
        <v>2.7289999999999998E-2</v>
      </c>
      <c r="AD25" s="39">
        <f t="shared" si="2"/>
        <v>2.7289999999999998E-2</v>
      </c>
      <c r="AE25" s="39">
        <f t="shared" si="2"/>
        <v>2.7289999999999998E-2</v>
      </c>
      <c r="AF25" s="39">
        <f t="shared" si="2"/>
        <v>2.7289999999999998E-2</v>
      </c>
      <c r="AG25" s="39">
        <f t="shared" si="2"/>
        <v>2.7289999999999998E-2</v>
      </c>
      <c r="AH25" s="39">
        <f t="shared" si="2"/>
        <v>2.7289999999999998E-2</v>
      </c>
      <c r="AI25" s="39">
        <f t="shared" si="2"/>
        <v>2.7289999999999998E-2</v>
      </c>
      <c r="AJ25" s="39">
        <f t="shared" si="2"/>
        <v>2.7289999999999998E-2</v>
      </c>
      <c r="AK25" s="40"/>
      <c r="AL25" s="41"/>
      <c r="AM25" s="40"/>
    </row>
    <row r="26" spans="1:39" ht="16.5" thickBot="1">
      <c r="A26" s="42" t="s">
        <v>55</v>
      </c>
      <c r="B26" s="43"/>
      <c r="C26" s="43"/>
      <c r="D26" s="43"/>
      <c r="E26" s="43"/>
      <c r="F26" s="44">
        <f>+F24-F25</f>
        <v>7.810000000000001E-3</v>
      </c>
      <c r="G26" s="44">
        <f>+G24-G25</f>
        <v>7.817000000000001E-3</v>
      </c>
      <c r="H26" s="44">
        <f t="shared" ref="H26:AJ26" si="3">+H24-H25</f>
        <v>7.8240000000000011E-3</v>
      </c>
      <c r="I26" s="44">
        <f t="shared" si="3"/>
        <v>7.8320000000000022E-3</v>
      </c>
      <c r="J26" s="44">
        <f t="shared" si="3"/>
        <v>7.8390000000000022E-3</v>
      </c>
      <c r="K26" s="44">
        <f t="shared" si="3"/>
        <v>7.8470000000000033E-3</v>
      </c>
      <c r="L26" s="44">
        <f t="shared" si="3"/>
        <v>7.8550000000000043E-3</v>
      </c>
      <c r="M26" s="44">
        <f t="shared" si="3"/>
        <v>7.8639999999999995E-3</v>
      </c>
      <c r="N26" s="44">
        <f t="shared" si="3"/>
        <v>7.8720000000000005E-3</v>
      </c>
      <c r="O26" s="44">
        <f t="shared" si="3"/>
        <v>7.8810000000000026E-3</v>
      </c>
      <c r="P26" s="44">
        <f t="shared" si="3"/>
        <v>7.9000000000000008E-3</v>
      </c>
      <c r="Q26" s="44">
        <f t="shared" si="3"/>
        <v>7.9090000000000028E-3</v>
      </c>
      <c r="R26" s="44">
        <f t="shared" si="3"/>
        <v>7.918999999999999E-3</v>
      </c>
      <c r="S26" s="44">
        <f t="shared" si="3"/>
        <v>7.930000000000003E-3</v>
      </c>
      <c r="T26" s="44">
        <f t="shared" si="3"/>
        <v>7.9399999999999991E-3</v>
      </c>
      <c r="U26" s="44">
        <f t="shared" si="3"/>
        <v>7.9510000000000032E-3</v>
      </c>
      <c r="V26" s="44">
        <f t="shared" si="3"/>
        <v>7.9329999999999991E-3</v>
      </c>
      <c r="W26" s="44">
        <f t="shared" si="3"/>
        <v>7.9150000000000019E-3</v>
      </c>
      <c r="X26" s="44">
        <f t="shared" si="3"/>
        <v>7.8970000000000047E-3</v>
      </c>
      <c r="Y26" s="44">
        <f t="shared" si="3"/>
        <v>7.8800000000000016E-3</v>
      </c>
      <c r="Z26" s="44">
        <f t="shared" si="3"/>
        <v>7.8620000000000044E-3</v>
      </c>
      <c r="AA26" s="44">
        <f t="shared" si="3"/>
        <v>7.8450000000000013E-3</v>
      </c>
      <c r="AB26" s="44">
        <f t="shared" si="3"/>
        <v>7.8280000000000051E-3</v>
      </c>
      <c r="AC26" s="44">
        <f t="shared" si="3"/>
        <v>7.811000000000002E-3</v>
      </c>
      <c r="AD26" s="44">
        <f t="shared" si="3"/>
        <v>7.7939999999999988E-3</v>
      </c>
      <c r="AE26" s="44">
        <f t="shared" si="3"/>
        <v>7.7770000000000027E-3</v>
      </c>
      <c r="AF26" s="44">
        <f t="shared" si="3"/>
        <v>7.7720000000000046E-3</v>
      </c>
      <c r="AG26" s="44">
        <f t="shared" si="3"/>
        <v>7.7560000000000025E-3</v>
      </c>
      <c r="AH26" s="44">
        <f t="shared" si="3"/>
        <v>7.7400000000000004E-3</v>
      </c>
      <c r="AI26" s="44">
        <f t="shared" si="3"/>
        <v>7.710000000000005E-3</v>
      </c>
      <c r="AJ26" s="44">
        <f t="shared" si="3"/>
        <v>7.6940000000000029E-3</v>
      </c>
      <c r="AK26" s="40"/>
      <c r="AL26" s="41"/>
      <c r="AM26" s="40"/>
    </row>
    <row r="27" spans="1:39" ht="15.75">
      <c r="A27" s="4" t="s">
        <v>60</v>
      </c>
      <c r="B27" s="4"/>
      <c r="C27" s="4"/>
      <c r="D27" s="4"/>
      <c r="E27" s="4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0"/>
      <c r="AL27" s="41"/>
      <c r="AM27" s="40"/>
    </row>
    <row r="28" spans="1:39">
      <c r="A28" s="4"/>
      <c r="B28" s="4"/>
      <c r="C28" s="1"/>
      <c r="D28" s="1"/>
      <c r="E28" s="1"/>
      <c r="AK28" s="2"/>
      <c r="AL28" s="31"/>
      <c r="AM28" s="2"/>
    </row>
    <row r="29" spans="1:39">
      <c r="AK29" s="2"/>
      <c r="AL29" s="2"/>
      <c r="AM29" s="2"/>
    </row>
    <row r="30" spans="1:39">
      <c r="AK30" s="2"/>
      <c r="AL30" s="2"/>
      <c r="AM30" s="2"/>
    </row>
    <row r="31" spans="1:39" ht="15.75">
      <c r="A31" s="51" t="s">
        <v>58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2"/>
      <c r="AL31" s="2"/>
      <c r="AM31" s="2"/>
    </row>
    <row r="32" spans="1:39" ht="16.5" thickBot="1">
      <c r="A32" s="3"/>
      <c r="B32" s="3"/>
      <c r="C32" s="1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1"/>
      <c r="AF32" s="1"/>
      <c r="AG32" s="1"/>
      <c r="AH32" s="1"/>
      <c r="AI32" s="1"/>
      <c r="AJ32" s="1"/>
      <c r="AK32" s="2"/>
      <c r="AL32" s="2"/>
      <c r="AM32" s="2"/>
    </row>
    <row r="33" spans="1:39" ht="15.75">
      <c r="A33" s="5"/>
      <c r="B33" s="6"/>
      <c r="C33" s="6"/>
      <c r="D33" s="7"/>
      <c r="E33" s="8"/>
      <c r="F33" s="34">
        <f t="shared" ref="F33:AJ34" si="4">F3</f>
        <v>2015</v>
      </c>
      <c r="G33" s="34">
        <f t="shared" si="4"/>
        <v>2016</v>
      </c>
      <c r="H33" s="34">
        <f t="shared" si="4"/>
        <v>2017</v>
      </c>
      <c r="I33" s="34">
        <f t="shared" si="4"/>
        <v>2018</v>
      </c>
      <c r="J33" s="34">
        <f t="shared" si="4"/>
        <v>2019</v>
      </c>
      <c r="K33" s="34">
        <f t="shared" si="4"/>
        <v>2020</v>
      </c>
      <c r="L33" s="34">
        <f t="shared" si="4"/>
        <v>2021</v>
      </c>
      <c r="M33" s="34">
        <f t="shared" si="4"/>
        <v>2022</v>
      </c>
      <c r="N33" s="34">
        <f t="shared" si="4"/>
        <v>2023</v>
      </c>
      <c r="O33" s="34">
        <f t="shared" si="4"/>
        <v>2024</v>
      </c>
      <c r="P33" s="34">
        <f t="shared" si="4"/>
        <v>2025</v>
      </c>
      <c r="Q33" s="34">
        <f t="shared" si="4"/>
        <v>2026</v>
      </c>
      <c r="R33" s="34">
        <f t="shared" si="4"/>
        <v>2027</v>
      </c>
      <c r="S33" s="34">
        <f t="shared" si="4"/>
        <v>2028</v>
      </c>
      <c r="T33" s="34">
        <f t="shared" si="4"/>
        <v>2029</v>
      </c>
      <c r="U33" s="34">
        <f t="shared" si="4"/>
        <v>2030</v>
      </c>
      <c r="V33" s="34">
        <f t="shared" si="4"/>
        <v>2031</v>
      </c>
      <c r="W33" s="34">
        <f t="shared" si="4"/>
        <v>2032</v>
      </c>
      <c r="X33" s="34">
        <f t="shared" si="4"/>
        <v>2033</v>
      </c>
      <c r="Y33" s="34">
        <f t="shared" si="4"/>
        <v>2034</v>
      </c>
      <c r="Z33" s="34">
        <f t="shared" si="4"/>
        <v>2035</v>
      </c>
      <c r="AA33" s="34">
        <f t="shared" si="4"/>
        <v>2036</v>
      </c>
      <c r="AB33" s="34">
        <f t="shared" si="4"/>
        <v>2037</v>
      </c>
      <c r="AC33" s="34">
        <f t="shared" si="4"/>
        <v>2038</v>
      </c>
      <c r="AD33" s="34">
        <f t="shared" si="4"/>
        <v>2039</v>
      </c>
      <c r="AE33" s="34">
        <f t="shared" si="4"/>
        <v>2040</v>
      </c>
      <c r="AF33" s="34">
        <f t="shared" si="4"/>
        <v>2041</v>
      </c>
      <c r="AG33" s="34">
        <f t="shared" si="4"/>
        <v>2042</v>
      </c>
      <c r="AH33" s="34">
        <f t="shared" si="4"/>
        <v>2043</v>
      </c>
      <c r="AI33" s="34">
        <f t="shared" si="4"/>
        <v>2044</v>
      </c>
      <c r="AJ33" s="34">
        <f t="shared" si="4"/>
        <v>2045</v>
      </c>
      <c r="AK33" s="9"/>
      <c r="AL33" s="2"/>
      <c r="AM33" s="2"/>
    </row>
    <row r="34" spans="1:39" ht="16.5" thickBot="1">
      <c r="A34" s="10"/>
      <c r="B34" s="11"/>
      <c r="C34" s="11"/>
      <c r="D34" s="11"/>
      <c r="E34" s="11"/>
      <c r="F34" s="11" t="str">
        <f t="shared" si="4"/>
        <v>1º Ano</v>
      </c>
      <c r="G34" s="11" t="str">
        <f t="shared" si="4"/>
        <v>2º Ano</v>
      </c>
      <c r="H34" s="11" t="str">
        <f t="shared" si="4"/>
        <v>3º Ano</v>
      </c>
      <c r="I34" s="11" t="str">
        <f t="shared" si="4"/>
        <v>4º Ano</v>
      </c>
      <c r="J34" s="11" t="str">
        <f t="shared" si="4"/>
        <v>5º Ano</v>
      </c>
      <c r="K34" s="11" t="str">
        <f t="shared" si="4"/>
        <v>6º Ano</v>
      </c>
      <c r="L34" s="11" t="str">
        <f t="shared" si="4"/>
        <v>7º Ano</v>
      </c>
      <c r="M34" s="11" t="str">
        <f t="shared" si="4"/>
        <v>8º Ano</v>
      </c>
      <c r="N34" s="11" t="str">
        <f t="shared" si="4"/>
        <v>9º Ano</v>
      </c>
      <c r="O34" s="11" t="str">
        <f t="shared" si="4"/>
        <v>10º Ano</v>
      </c>
      <c r="P34" s="11" t="str">
        <f t="shared" si="4"/>
        <v>11º Ano</v>
      </c>
      <c r="Q34" s="11" t="str">
        <f t="shared" si="4"/>
        <v>12º Ano</v>
      </c>
      <c r="R34" s="11" t="str">
        <f t="shared" si="4"/>
        <v>13º Ano</v>
      </c>
      <c r="S34" s="11" t="str">
        <f t="shared" si="4"/>
        <v>14º Ano</v>
      </c>
      <c r="T34" s="11" t="str">
        <f t="shared" si="4"/>
        <v>15º Ano</v>
      </c>
      <c r="U34" s="11" t="str">
        <f t="shared" si="4"/>
        <v>16º Ano</v>
      </c>
      <c r="V34" s="11" t="str">
        <f t="shared" si="4"/>
        <v>17º Ano</v>
      </c>
      <c r="W34" s="11" t="str">
        <f t="shared" si="4"/>
        <v>18º Ano</v>
      </c>
      <c r="X34" s="11" t="str">
        <f t="shared" si="4"/>
        <v>19º Ano</v>
      </c>
      <c r="Y34" s="11" t="str">
        <f t="shared" si="4"/>
        <v>20º Ano</v>
      </c>
      <c r="Z34" s="11" t="str">
        <f t="shared" si="4"/>
        <v>21º Ano</v>
      </c>
      <c r="AA34" s="11" t="str">
        <f t="shared" si="4"/>
        <v>22º Ano</v>
      </c>
      <c r="AB34" s="11" t="str">
        <f t="shared" si="4"/>
        <v>23º Ano</v>
      </c>
      <c r="AC34" s="11" t="str">
        <f t="shared" si="4"/>
        <v>24º Ano</v>
      </c>
      <c r="AD34" s="11" t="str">
        <f t="shared" si="4"/>
        <v>25º Ano</v>
      </c>
      <c r="AE34" s="11" t="str">
        <f t="shared" si="4"/>
        <v>26º Ano</v>
      </c>
      <c r="AF34" s="11" t="str">
        <f t="shared" si="4"/>
        <v>27º Ano</v>
      </c>
      <c r="AG34" s="11" t="str">
        <f t="shared" si="4"/>
        <v>28º Ano</v>
      </c>
      <c r="AH34" s="11" t="str">
        <f t="shared" si="4"/>
        <v>29º Ano</v>
      </c>
      <c r="AI34" s="11" t="str">
        <f t="shared" si="4"/>
        <v>30º Ano</v>
      </c>
      <c r="AJ34" s="11" t="str">
        <f t="shared" si="4"/>
        <v>31º Ano</v>
      </c>
      <c r="AK34" s="9"/>
      <c r="AL34" s="2"/>
      <c r="AM34" s="2"/>
    </row>
    <row r="35" spans="1:39" ht="15.75">
      <c r="A35" s="12" t="s">
        <v>31</v>
      </c>
      <c r="B35" s="13"/>
      <c r="C35" s="13"/>
      <c r="D35" s="4"/>
      <c r="E35" s="4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1"/>
      <c r="AF35" s="1"/>
      <c r="AG35" s="1"/>
      <c r="AH35" s="1"/>
      <c r="AI35" s="1"/>
      <c r="AJ35" s="1"/>
      <c r="AK35" s="2"/>
      <c r="AL35" s="14"/>
      <c r="AM35" s="2"/>
    </row>
    <row r="36" spans="1:39" ht="15.75">
      <c r="A36" s="4" t="s">
        <v>56</v>
      </c>
      <c r="B36" s="13"/>
      <c r="C36" s="13"/>
      <c r="D36" s="4"/>
      <c r="E36" s="4"/>
      <c r="F36" s="35">
        <v>2600000</v>
      </c>
      <c r="G36" s="35">
        <v>2606140</v>
      </c>
      <c r="H36" s="35">
        <v>2612295</v>
      </c>
      <c r="I36" s="35">
        <v>2618464</v>
      </c>
      <c r="J36" s="35">
        <v>2624647</v>
      </c>
      <c r="K36" s="35">
        <v>2630846</v>
      </c>
      <c r="L36" s="35">
        <v>2637058</v>
      </c>
      <c r="M36" s="35">
        <v>2643286</v>
      </c>
      <c r="N36" s="35">
        <v>2649528</v>
      </c>
      <c r="O36" s="35">
        <v>2655785</v>
      </c>
      <c r="P36" s="35">
        <v>2668344</v>
      </c>
      <c r="Q36" s="35">
        <v>2674645</v>
      </c>
      <c r="R36" s="35">
        <v>2680961</v>
      </c>
      <c r="S36" s="35">
        <v>2687293</v>
      </c>
      <c r="T36" s="35">
        <v>2693639</v>
      </c>
      <c r="U36" s="35">
        <v>2700000</v>
      </c>
      <c r="V36" s="35">
        <v>2706554</v>
      </c>
      <c r="W36" s="35">
        <v>2713124</v>
      </c>
      <c r="X36" s="35">
        <v>2719710</v>
      </c>
      <c r="Y36" s="35">
        <v>2726312</v>
      </c>
      <c r="Z36" s="35">
        <v>2732930</v>
      </c>
      <c r="AA36" s="35">
        <v>2739564</v>
      </c>
      <c r="AB36" s="35">
        <v>2746214</v>
      </c>
      <c r="AC36" s="35">
        <v>2752881</v>
      </c>
      <c r="AD36" s="35">
        <v>2759563</v>
      </c>
      <c r="AE36" s="35">
        <v>2766262</v>
      </c>
      <c r="AF36" s="35">
        <v>2768358</v>
      </c>
      <c r="AG36" s="35">
        <v>2774658</v>
      </c>
      <c r="AH36" s="35">
        <v>2780972</v>
      </c>
      <c r="AI36" s="35">
        <v>2793220</v>
      </c>
      <c r="AJ36" s="36">
        <v>2800000</v>
      </c>
      <c r="AK36" s="2"/>
      <c r="AL36" s="14"/>
      <c r="AM36" s="2"/>
    </row>
    <row r="37" spans="1:39" ht="15.75">
      <c r="A37" s="15" t="s">
        <v>32</v>
      </c>
      <c r="B37" s="3"/>
      <c r="C37" s="3"/>
      <c r="D37" s="15"/>
      <c r="E37" s="15"/>
      <c r="F37" s="37">
        <v>310050</v>
      </c>
      <c r="G37" s="37">
        <v>310782</v>
      </c>
      <c r="H37" s="37">
        <v>311516</v>
      </c>
      <c r="I37" s="37">
        <v>312252</v>
      </c>
      <c r="J37" s="37">
        <v>312989</v>
      </c>
      <c r="K37" s="37">
        <v>313728</v>
      </c>
      <c r="L37" s="37">
        <v>314469</v>
      </c>
      <c r="M37" s="37">
        <v>315212</v>
      </c>
      <c r="N37" s="37">
        <v>315956</v>
      </c>
      <c r="O37" s="37">
        <v>316702</v>
      </c>
      <c r="P37" s="37">
        <v>318200</v>
      </c>
      <c r="Q37" s="37">
        <v>318951</v>
      </c>
      <c r="R37" s="37">
        <v>319705</v>
      </c>
      <c r="S37" s="37">
        <v>320460</v>
      </c>
      <c r="T37" s="37">
        <v>321216</v>
      </c>
      <c r="U37" s="37">
        <v>321975</v>
      </c>
      <c r="V37" s="37">
        <v>322757</v>
      </c>
      <c r="W37" s="37">
        <v>323540</v>
      </c>
      <c r="X37" s="37">
        <v>324325</v>
      </c>
      <c r="Y37" s="37">
        <v>325113</v>
      </c>
      <c r="Z37" s="37">
        <v>325902</v>
      </c>
      <c r="AA37" s="37">
        <v>326693</v>
      </c>
      <c r="AB37" s="37">
        <v>327486</v>
      </c>
      <c r="AC37" s="37">
        <v>328281</v>
      </c>
      <c r="AD37" s="37">
        <v>329078</v>
      </c>
      <c r="AE37" s="37">
        <v>329877</v>
      </c>
      <c r="AF37" s="37">
        <v>330127</v>
      </c>
      <c r="AG37" s="37">
        <v>330878</v>
      </c>
      <c r="AH37" s="37">
        <v>331631</v>
      </c>
      <c r="AI37" s="37">
        <v>333091</v>
      </c>
      <c r="AJ37" s="37">
        <v>333900</v>
      </c>
      <c r="AK37" s="2"/>
      <c r="AL37" s="14">
        <f>SUM(F37:AJ37)</f>
        <v>9976842</v>
      </c>
      <c r="AM37" s="2"/>
    </row>
    <row r="38" spans="1:39" ht="15.75">
      <c r="A38" s="12"/>
      <c r="B38" s="16" t="s">
        <v>33</v>
      </c>
      <c r="C38" s="16" t="s">
        <v>34</v>
      </c>
      <c r="D38" s="16" t="s">
        <v>35</v>
      </c>
      <c r="E38" s="4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1"/>
      <c r="AF38" s="1"/>
      <c r="AG38" s="1"/>
      <c r="AH38" s="1"/>
      <c r="AI38" s="1"/>
      <c r="AJ38" s="1"/>
      <c r="AK38" s="2"/>
      <c r="AL38" s="14"/>
      <c r="AM38" s="2"/>
    </row>
    <row r="39" spans="1:39" ht="15.75">
      <c r="A39" s="17" t="s">
        <v>53</v>
      </c>
      <c r="B39" s="18" t="s">
        <v>36</v>
      </c>
      <c r="C39" s="18" t="s">
        <v>36</v>
      </c>
      <c r="D39" s="18" t="s">
        <v>36</v>
      </c>
      <c r="E39" s="18" t="s">
        <v>37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15"/>
      <c r="AF39" s="15"/>
      <c r="AG39" s="15"/>
      <c r="AH39" s="15"/>
      <c r="AI39" s="15"/>
      <c r="AJ39" s="15"/>
      <c r="AK39" s="2"/>
      <c r="AL39" s="14"/>
      <c r="AM39" s="2" t="s">
        <v>33</v>
      </c>
    </row>
    <row r="40" spans="1:39">
      <c r="A40" s="4" t="s">
        <v>38</v>
      </c>
      <c r="B40" s="19">
        <v>2.9020000000000001E-3</v>
      </c>
      <c r="C40" s="19">
        <v>3.2200000000000002E-4</v>
      </c>
      <c r="D40" s="19">
        <v>3.2239999999999999E-3</v>
      </c>
      <c r="E40" s="20">
        <v>7.56</v>
      </c>
      <c r="F40" s="35">
        <v>920000</v>
      </c>
      <c r="G40" s="35">
        <v>928454</v>
      </c>
      <c r="H40" s="35">
        <v>936986</v>
      </c>
      <c r="I40" s="35">
        <v>945596</v>
      </c>
      <c r="J40" s="35">
        <v>954285</v>
      </c>
      <c r="K40" s="35">
        <v>963055</v>
      </c>
      <c r="L40" s="35">
        <v>971904</v>
      </c>
      <c r="M40" s="35">
        <v>980835</v>
      </c>
      <c r="N40" s="35">
        <v>989848</v>
      </c>
      <c r="O40" s="35">
        <v>998944</v>
      </c>
      <c r="P40" s="35">
        <v>1017388</v>
      </c>
      <c r="Q40" s="35">
        <v>1026737</v>
      </c>
      <c r="R40" s="35">
        <v>1036172</v>
      </c>
      <c r="S40" s="35">
        <v>1045693</v>
      </c>
      <c r="T40" s="35">
        <v>1055303</v>
      </c>
      <c r="U40" s="35">
        <v>1065000</v>
      </c>
      <c r="V40" s="35">
        <v>1067942</v>
      </c>
      <c r="W40" s="35">
        <v>1070893</v>
      </c>
      <c r="X40" s="35">
        <v>1073852</v>
      </c>
      <c r="Y40" s="35">
        <v>1076818</v>
      </c>
      <c r="Z40" s="35">
        <v>1079794</v>
      </c>
      <c r="AA40" s="35">
        <v>1082777</v>
      </c>
      <c r="AB40" s="35">
        <v>1085768</v>
      </c>
      <c r="AC40" s="35">
        <v>1088768</v>
      </c>
      <c r="AD40" s="35">
        <v>1091776</v>
      </c>
      <c r="AE40" s="35">
        <v>1094793</v>
      </c>
      <c r="AF40" s="35">
        <v>1095737</v>
      </c>
      <c r="AG40" s="35">
        <v>1098575</v>
      </c>
      <c r="AH40" s="35">
        <v>1101420</v>
      </c>
      <c r="AI40" s="35">
        <v>1106942</v>
      </c>
      <c r="AJ40" s="36">
        <v>1110000</v>
      </c>
      <c r="AK40" s="2"/>
      <c r="AL40" s="14">
        <f>SUM(F40:AJ40)</f>
        <v>32162055</v>
      </c>
      <c r="AM40" s="21">
        <v>0.9</v>
      </c>
    </row>
    <row r="41" spans="1:39">
      <c r="A41" s="4" t="s">
        <v>39</v>
      </c>
      <c r="B41" s="19">
        <v>1.2624E-2</v>
      </c>
      <c r="C41" s="19">
        <v>1.403E-3</v>
      </c>
      <c r="D41" s="19">
        <v>1.4027E-2</v>
      </c>
      <c r="E41" s="20">
        <v>32.9</v>
      </c>
      <c r="F41" s="35">
        <v>4348932</v>
      </c>
      <c r="G41" s="35">
        <v>4359202</v>
      </c>
      <c r="H41" s="35">
        <v>4369495</v>
      </c>
      <c r="I41" s="35">
        <v>4379813</v>
      </c>
      <c r="J41" s="35">
        <v>4390156</v>
      </c>
      <c r="K41" s="35">
        <v>4400523</v>
      </c>
      <c r="L41" s="35">
        <v>4410914</v>
      </c>
      <c r="M41" s="35">
        <v>4421330</v>
      </c>
      <c r="N41" s="35">
        <v>4431771</v>
      </c>
      <c r="O41" s="35">
        <v>4442236</v>
      </c>
      <c r="P41" s="35">
        <v>4463240</v>
      </c>
      <c r="Q41" s="35">
        <v>4473780</v>
      </c>
      <c r="R41" s="35">
        <v>4484344</v>
      </c>
      <c r="S41" s="35">
        <v>4494933</v>
      </c>
      <c r="T41" s="35">
        <v>4505548</v>
      </c>
      <c r="U41" s="35">
        <v>4516187</v>
      </c>
      <c r="V41" s="35">
        <v>4527149</v>
      </c>
      <c r="W41" s="35">
        <v>4538138</v>
      </c>
      <c r="X41" s="35">
        <v>4549153</v>
      </c>
      <c r="Y41" s="35">
        <v>4560195</v>
      </c>
      <c r="Z41" s="35">
        <v>4571264</v>
      </c>
      <c r="AA41" s="35">
        <v>4582360</v>
      </c>
      <c r="AB41" s="35">
        <v>4593482</v>
      </c>
      <c r="AC41" s="35">
        <v>4604632</v>
      </c>
      <c r="AD41" s="35">
        <v>4615809</v>
      </c>
      <c r="AE41" s="35">
        <v>4627013</v>
      </c>
      <c r="AF41" s="35">
        <v>4630519</v>
      </c>
      <c r="AG41" s="35">
        <v>4641056</v>
      </c>
      <c r="AH41" s="35">
        <v>4651616</v>
      </c>
      <c r="AI41" s="35">
        <v>4672101</v>
      </c>
      <c r="AJ41" s="36">
        <v>4683441</v>
      </c>
      <c r="AK41" s="2"/>
      <c r="AL41" s="14">
        <f t="shared" ref="AL41:AL52" si="5">SUM(F41:AJ41)</f>
        <v>139940332</v>
      </c>
      <c r="AM41" s="21">
        <v>0.9</v>
      </c>
    </row>
    <row r="42" spans="1:39">
      <c r="A42" s="4" t="s">
        <v>40</v>
      </c>
      <c r="B42" s="19">
        <v>2.8200000000000002E-4</v>
      </c>
      <c r="C42" s="19">
        <v>3.8999999999999999E-5</v>
      </c>
      <c r="D42" s="19">
        <v>3.21E-4</v>
      </c>
      <c r="E42" s="20">
        <v>0.75</v>
      </c>
      <c r="F42" s="35">
        <v>96410</v>
      </c>
      <c r="G42" s="35">
        <v>96894</v>
      </c>
      <c r="H42" s="35">
        <v>97379</v>
      </c>
      <c r="I42" s="35">
        <v>97868</v>
      </c>
      <c r="J42" s="35">
        <v>98359</v>
      </c>
      <c r="K42" s="35">
        <v>98852</v>
      </c>
      <c r="L42" s="35">
        <v>99348</v>
      </c>
      <c r="M42" s="35">
        <v>99846</v>
      </c>
      <c r="N42" s="35">
        <v>100347</v>
      </c>
      <c r="O42" s="35">
        <v>100850</v>
      </c>
      <c r="P42" s="35">
        <v>101864</v>
      </c>
      <c r="Q42" s="35">
        <v>102375</v>
      </c>
      <c r="R42" s="35">
        <v>102888</v>
      </c>
      <c r="S42" s="35">
        <v>103404</v>
      </c>
      <c r="T42" s="35">
        <v>103923</v>
      </c>
      <c r="U42" s="35">
        <v>104444</v>
      </c>
      <c r="V42" s="35">
        <v>104707</v>
      </c>
      <c r="W42" s="35">
        <v>104971</v>
      </c>
      <c r="X42" s="35">
        <v>105235</v>
      </c>
      <c r="Y42" s="35">
        <v>105500</v>
      </c>
      <c r="Z42" s="35">
        <v>105766</v>
      </c>
      <c r="AA42" s="35">
        <v>106033</v>
      </c>
      <c r="AB42" s="35">
        <v>106300</v>
      </c>
      <c r="AC42" s="35">
        <v>106568</v>
      </c>
      <c r="AD42" s="35">
        <v>106836</v>
      </c>
      <c r="AE42" s="35">
        <v>107105</v>
      </c>
      <c r="AF42" s="35">
        <v>107189</v>
      </c>
      <c r="AG42" s="35">
        <v>107442</v>
      </c>
      <c r="AH42" s="35">
        <v>107696</v>
      </c>
      <c r="AI42" s="35">
        <v>108188</v>
      </c>
      <c r="AJ42" s="36">
        <v>108461</v>
      </c>
      <c r="AK42" s="2"/>
      <c r="AL42" s="14">
        <f t="shared" si="5"/>
        <v>3203048</v>
      </c>
      <c r="AM42" s="21">
        <v>0.88</v>
      </c>
    </row>
    <row r="43" spans="1:39">
      <c r="A43" s="4" t="s">
        <v>41</v>
      </c>
      <c r="B43" s="19">
        <v>6.1460000000000004E-3</v>
      </c>
      <c r="C43" s="19">
        <v>2.049E-3</v>
      </c>
      <c r="D43" s="19">
        <v>8.1949999999999992E-3</v>
      </c>
      <c r="E43" s="20">
        <v>19.22</v>
      </c>
      <c r="F43" s="35">
        <v>2484290</v>
      </c>
      <c r="G43" s="35">
        <v>2493718</v>
      </c>
      <c r="H43" s="35">
        <v>2503183</v>
      </c>
      <c r="I43" s="35">
        <v>2512683</v>
      </c>
      <c r="J43" s="35">
        <v>2522219</v>
      </c>
      <c r="K43" s="35">
        <v>2531791</v>
      </c>
      <c r="L43" s="35">
        <v>2541400</v>
      </c>
      <c r="M43" s="35">
        <v>2551045</v>
      </c>
      <c r="N43" s="35">
        <v>2560727</v>
      </c>
      <c r="O43" s="35">
        <v>2570445</v>
      </c>
      <c r="P43" s="35">
        <v>2589993</v>
      </c>
      <c r="Q43" s="35">
        <v>2599822</v>
      </c>
      <c r="R43" s="35">
        <v>2609689</v>
      </c>
      <c r="S43" s="35">
        <v>2619593</v>
      </c>
      <c r="T43" s="35">
        <v>2629535</v>
      </c>
      <c r="U43" s="35">
        <v>2639515</v>
      </c>
      <c r="V43" s="35">
        <v>2649607</v>
      </c>
      <c r="W43" s="35">
        <v>2659737</v>
      </c>
      <c r="X43" s="35">
        <v>2669905</v>
      </c>
      <c r="Y43" s="35">
        <v>2680113</v>
      </c>
      <c r="Z43" s="35">
        <v>2690360</v>
      </c>
      <c r="AA43" s="35">
        <v>2700646</v>
      </c>
      <c r="AB43" s="35">
        <v>2710971</v>
      </c>
      <c r="AC43" s="35">
        <v>2721336</v>
      </c>
      <c r="AD43" s="35">
        <v>2731740</v>
      </c>
      <c r="AE43" s="35">
        <v>2742184</v>
      </c>
      <c r="AF43" s="35">
        <v>2745456</v>
      </c>
      <c r="AG43" s="35">
        <v>2755296</v>
      </c>
      <c r="AH43" s="35">
        <v>2765170</v>
      </c>
      <c r="AI43" s="35">
        <v>2784362</v>
      </c>
      <c r="AJ43" s="36">
        <v>2795007</v>
      </c>
      <c r="AK43" s="2"/>
      <c r="AL43" s="14">
        <f t="shared" si="5"/>
        <v>81761538</v>
      </c>
      <c r="AM43" s="21">
        <v>0.75</v>
      </c>
    </row>
    <row r="44" spans="1:39">
      <c r="A44" s="4" t="s">
        <v>42</v>
      </c>
      <c r="B44" s="19">
        <v>1.0189999999999999E-3</v>
      </c>
      <c r="C44" s="19">
        <v>3.4000000000000002E-4</v>
      </c>
      <c r="D44" s="19">
        <v>1.359E-3</v>
      </c>
      <c r="E44" s="20">
        <v>3.19</v>
      </c>
      <c r="F44" s="35">
        <v>408041</v>
      </c>
      <c r="G44" s="35">
        <v>410087</v>
      </c>
      <c r="H44" s="35">
        <v>412144</v>
      </c>
      <c r="I44" s="35">
        <v>414211</v>
      </c>
      <c r="J44" s="35">
        <v>416288</v>
      </c>
      <c r="K44" s="35">
        <v>418376</v>
      </c>
      <c r="L44" s="35">
        <v>420474</v>
      </c>
      <c r="M44" s="35">
        <v>422583</v>
      </c>
      <c r="N44" s="35">
        <v>424702</v>
      </c>
      <c r="O44" s="35">
        <v>426832</v>
      </c>
      <c r="P44" s="35">
        <v>431124</v>
      </c>
      <c r="Q44" s="35">
        <v>433286</v>
      </c>
      <c r="R44" s="35">
        <v>435459</v>
      </c>
      <c r="S44" s="35">
        <v>437643</v>
      </c>
      <c r="T44" s="35">
        <v>439838</v>
      </c>
      <c r="U44" s="35">
        <v>442044</v>
      </c>
      <c r="V44" s="35">
        <v>443158</v>
      </c>
      <c r="W44" s="35">
        <v>444274</v>
      </c>
      <c r="X44" s="35">
        <v>445393</v>
      </c>
      <c r="Y44" s="35">
        <v>446515</v>
      </c>
      <c r="Z44" s="35">
        <v>447640</v>
      </c>
      <c r="AA44" s="35">
        <v>448768</v>
      </c>
      <c r="AB44" s="35">
        <v>449898</v>
      </c>
      <c r="AC44" s="35">
        <v>451032</v>
      </c>
      <c r="AD44" s="35">
        <v>452168</v>
      </c>
      <c r="AE44" s="35">
        <v>453307</v>
      </c>
      <c r="AF44" s="35">
        <v>453664</v>
      </c>
      <c r="AG44" s="35">
        <v>454735</v>
      </c>
      <c r="AH44" s="35">
        <v>455809</v>
      </c>
      <c r="AI44" s="35">
        <v>457892</v>
      </c>
      <c r="AJ44" s="36">
        <v>459046</v>
      </c>
      <c r="AK44" s="2"/>
      <c r="AL44" s="14">
        <f t="shared" si="5"/>
        <v>13556431</v>
      </c>
      <c r="AM44" s="21">
        <v>0.75</v>
      </c>
    </row>
    <row r="45" spans="1:39">
      <c r="A45" s="4" t="s">
        <v>43</v>
      </c>
      <c r="B45" s="19">
        <v>2.6580000000000002E-3</v>
      </c>
      <c r="C45" s="19">
        <v>6.6500000000000001E-4</v>
      </c>
      <c r="D45" s="19">
        <v>3.323E-3</v>
      </c>
      <c r="E45" s="20">
        <v>7.79</v>
      </c>
      <c r="F45" s="35">
        <v>1032012</v>
      </c>
      <c r="G45" s="35">
        <v>1034513</v>
      </c>
      <c r="H45" s="35">
        <v>1037020</v>
      </c>
      <c r="I45" s="35">
        <v>1039533</v>
      </c>
      <c r="J45" s="35">
        <v>1042053</v>
      </c>
      <c r="K45" s="35">
        <v>1044578</v>
      </c>
      <c r="L45" s="35">
        <v>1047109</v>
      </c>
      <c r="M45" s="35">
        <v>1049647</v>
      </c>
      <c r="N45" s="35">
        <v>1052191</v>
      </c>
      <c r="O45" s="35">
        <v>1054741</v>
      </c>
      <c r="P45" s="35">
        <v>1059859</v>
      </c>
      <c r="Q45" s="35">
        <v>1062428</v>
      </c>
      <c r="R45" s="35">
        <v>1065002</v>
      </c>
      <c r="S45" s="35">
        <v>1067583</v>
      </c>
      <c r="T45" s="35">
        <v>1070171</v>
      </c>
      <c r="U45" s="35">
        <v>1072764</v>
      </c>
      <c r="V45" s="35">
        <v>1074698</v>
      </c>
      <c r="W45" s="35">
        <v>1076635</v>
      </c>
      <c r="X45" s="35">
        <v>1078576</v>
      </c>
      <c r="Y45" s="35">
        <v>1080520</v>
      </c>
      <c r="Z45" s="35">
        <v>1082468</v>
      </c>
      <c r="AA45" s="35">
        <v>1084419</v>
      </c>
      <c r="AB45" s="35">
        <v>1086374</v>
      </c>
      <c r="AC45" s="35">
        <v>1088332</v>
      </c>
      <c r="AD45" s="35">
        <v>1090294</v>
      </c>
      <c r="AE45" s="35">
        <v>1092260</v>
      </c>
      <c r="AF45" s="35">
        <v>1092875</v>
      </c>
      <c r="AG45" s="35">
        <v>1094721</v>
      </c>
      <c r="AH45" s="35">
        <v>1096571</v>
      </c>
      <c r="AI45" s="35">
        <v>1100157</v>
      </c>
      <c r="AJ45" s="36">
        <v>1102140</v>
      </c>
      <c r="AK45" s="2"/>
      <c r="AL45" s="14">
        <f t="shared" si="5"/>
        <v>33152244</v>
      </c>
      <c r="AM45" s="21">
        <v>0.8</v>
      </c>
    </row>
    <row r="46" spans="1:39">
      <c r="A46" s="4" t="s">
        <v>44</v>
      </c>
      <c r="B46" s="19">
        <v>4.0299999999999998E-4</v>
      </c>
      <c r="C46" s="19">
        <v>1.01E-4</v>
      </c>
      <c r="D46" s="19">
        <v>5.04E-4</v>
      </c>
      <c r="E46" s="20">
        <v>1.18</v>
      </c>
      <c r="F46" s="35">
        <v>155968</v>
      </c>
      <c r="G46" s="35">
        <v>156409</v>
      </c>
      <c r="H46" s="35">
        <v>156852</v>
      </c>
      <c r="I46" s="35">
        <v>157296</v>
      </c>
      <c r="J46" s="35">
        <v>157741</v>
      </c>
      <c r="K46" s="35">
        <v>158187</v>
      </c>
      <c r="L46" s="35">
        <v>158635</v>
      </c>
      <c r="M46" s="35">
        <v>159084</v>
      </c>
      <c r="N46" s="35">
        <v>159534</v>
      </c>
      <c r="O46" s="35">
        <v>159985</v>
      </c>
      <c r="P46" s="35">
        <v>160892</v>
      </c>
      <c r="Q46" s="35">
        <v>161347</v>
      </c>
      <c r="R46" s="35">
        <v>161804</v>
      </c>
      <c r="S46" s="35">
        <v>162261</v>
      </c>
      <c r="T46" s="35">
        <v>162721</v>
      </c>
      <c r="U46" s="35">
        <v>163181</v>
      </c>
      <c r="V46" s="35">
        <v>163419</v>
      </c>
      <c r="W46" s="35">
        <v>163657</v>
      </c>
      <c r="X46" s="35">
        <v>163896</v>
      </c>
      <c r="Y46" s="35">
        <v>164135</v>
      </c>
      <c r="Z46" s="35">
        <v>164374</v>
      </c>
      <c r="AA46" s="35">
        <v>164614</v>
      </c>
      <c r="AB46" s="35">
        <v>164854</v>
      </c>
      <c r="AC46" s="35">
        <v>165094</v>
      </c>
      <c r="AD46" s="35">
        <v>165335</v>
      </c>
      <c r="AE46" s="35">
        <v>165576</v>
      </c>
      <c r="AF46" s="35">
        <v>165652</v>
      </c>
      <c r="AG46" s="35">
        <v>165878</v>
      </c>
      <c r="AH46" s="35">
        <v>166105</v>
      </c>
      <c r="AI46" s="35">
        <v>166544</v>
      </c>
      <c r="AJ46" s="36">
        <v>166787</v>
      </c>
      <c r="AK46" s="2"/>
      <c r="AL46" s="14">
        <f t="shared" si="5"/>
        <v>5027817</v>
      </c>
      <c r="AM46" s="21">
        <v>0.8</v>
      </c>
    </row>
    <row r="47" spans="1:39">
      <c r="A47" s="4" t="s">
        <v>45</v>
      </c>
      <c r="B47" s="19">
        <v>9.5200000000000005E-4</v>
      </c>
      <c r="C47" s="19">
        <v>5.13E-4</v>
      </c>
      <c r="D47" s="19">
        <v>1.4649999999999999E-3</v>
      </c>
      <c r="E47" s="20">
        <v>3.44</v>
      </c>
      <c r="F47" s="35">
        <v>471420</v>
      </c>
      <c r="G47" s="35">
        <v>471420</v>
      </c>
      <c r="H47" s="35">
        <v>471420</v>
      </c>
      <c r="I47" s="35">
        <v>471420</v>
      </c>
      <c r="J47" s="35">
        <v>471420</v>
      </c>
      <c r="K47" s="35">
        <v>471420</v>
      </c>
      <c r="L47" s="35">
        <v>471420</v>
      </c>
      <c r="M47" s="35">
        <v>471420</v>
      </c>
      <c r="N47" s="35">
        <v>471420</v>
      </c>
      <c r="O47" s="35">
        <v>471420</v>
      </c>
      <c r="P47" s="35">
        <v>471420</v>
      </c>
      <c r="Q47" s="35">
        <v>471420</v>
      </c>
      <c r="R47" s="35">
        <v>471420</v>
      </c>
      <c r="S47" s="35">
        <v>471420</v>
      </c>
      <c r="T47" s="35">
        <v>471420</v>
      </c>
      <c r="U47" s="35">
        <v>471420</v>
      </c>
      <c r="V47" s="35">
        <v>471420</v>
      </c>
      <c r="W47" s="35">
        <v>471420</v>
      </c>
      <c r="X47" s="35">
        <v>471420</v>
      </c>
      <c r="Y47" s="35">
        <v>471420</v>
      </c>
      <c r="Z47" s="35">
        <v>471420</v>
      </c>
      <c r="AA47" s="35">
        <v>471420</v>
      </c>
      <c r="AB47" s="35">
        <v>471420</v>
      </c>
      <c r="AC47" s="35">
        <v>471420</v>
      </c>
      <c r="AD47" s="35">
        <v>471420</v>
      </c>
      <c r="AE47" s="35">
        <v>471420</v>
      </c>
      <c r="AF47" s="35">
        <v>471420</v>
      </c>
      <c r="AG47" s="35">
        <v>471420</v>
      </c>
      <c r="AH47" s="35">
        <v>471420</v>
      </c>
      <c r="AI47" s="35">
        <v>471420</v>
      </c>
      <c r="AJ47" s="36">
        <v>471420</v>
      </c>
      <c r="AK47" s="2"/>
      <c r="AL47" s="14">
        <f t="shared" si="5"/>
        <v>14614020</v>
      </c>
      <c r="AM47" s="21">
        <v>0.65</v>
      </c>
    </row>
    <row r="48" spans="1:39">
      <c r="A48" s="4" t="s">
        <v>46</v>
      </c>
      <c r="B48" s="19">
        <v>3.4129999999999998E-3</v>
      </c>
      <c r="C48" s="19">
        <v>7.4899999999999999E-4</v>
      </c>
      <c r="D48" s="19">
        <v>4.1619999999999999E-3</v>
      </c>
      <c r="E48" s="20">
        <v>9.76</v>
      </c>
      <c r="F48" s="35">
        <v>1339539</v>
      </c>
      <c r="G48" s="35">
        <v>1339539</v>
      </c>
      <c r="H48" s="35">
        <v>1339539</v>
      </c>
      <c r="I48" s="35">
        <v>1339539</v>
      </c>
      <c r="J48" s="35">
        <v>1339539</v>
      </c>
      <c r="K48" s="35">
        <v>1339539</v>
      </c>
      <c r="L48" s="35">
        <v>1339539</v>
      </c>
      <c r="M48" s="35">
        <v>1339539</v>
      </c>
      <c r="N48" s="35">
        <v>1339539</v>
      </c>
      <c r="O48" s="35">
        <v>1339539</v>
      </c>
      <c r="P48" s="35">
        <v>1339539</v>
      </c>
      <c r="Q48" s="35">
        <v>1339539</v>
      </c>
      <c r="R48" s="35">
        <v>1339539</v>
      </c>
      <c r="S48" s="35">
        <v>1339539</v>
      </c>
      <c r="T48" s="35">
        <v>1339539</v>
      </c>
      <c r="U48" s="35">
        <v>1339539</v>
      </c>
      <c r="V48" s="35">
        <v>1339539</v>
      </c>
      <c r="W48" s="35">
        <v>1339539</v>
      </c>
      <c r="X48" s="35">
        <v>1339539</v>
      </c>
      <c r="Y48" s="35">
        <v>1339539</v>
      </c>
      <c r="Z48" s="35">
        <v>1339539</v>
      </c>
      <c r="AA48" s="35">
        <v>1339539</v>
      </c>
      <c r="AB48" s="35">
        <v>1339539</v>
      </c>
      <c r="AC48" s="35">
        <v>1339539</v>
      </c>
      <c r="AD48" s="35">
        <v>1339539</v>
      </c>
      <c r="AE48" s="35">
        <v>1339539</v>
      </c>
      <c r="AF48" s="35">
        <v>1339539</v>
      </c>
      <c r="AG48" s="35">
        <v>1339539</v>
      </c>
      <c r="AH48" s="35">
        <v>1339539</v>
      </c>
      <c r="AI48" s="35">
        <v>1339539</v>
      </c>
      <c r="AJ48" s="36">
        <v>1339539</v>
      </c>
      <c r="AK48" s="2"/>
      <c r="AL48" s="14">
        <f t="shared" si="5"/>
        <v>41525709</v>
      </c>
      <c r="AM48" s="21">
        <v>0.82</v>
      </c>
    </row>
    <row r="49" spans="1:39">
      <c r="A49" s="4" t="s">
        <v>47</v>
      </c>
      <c r="B49" s="19">
        <v>0</v>
      </c>
      <c r="C49" s="19">
        <v>4.1110000000000001E-3</v>
      </c>
      <c r="D49" s="19">
        <v>4.1110000000000001E-3</v>
      </c>
      <c r="E49" s="20">
        <v>9.64</v>
      </c>
      <c r="F49" s="35">
        <v>1323000</v>
      </c>
      <c r="G49" s="35">
        <v>1323000</v>
      </c>
      <c r="H49" s="35">
        <v>1323000</v>
      </c>
      <c r="I49" s="35">
        <v>1323000</v>
      </c>
      <c r="J49" s="35">
        <v>1323000</v>
      </c>
      <c r="K49" s="35">
        <v>1323000</v>
      </c>
      <c r="L49" s="35">
        <v>1323000</v>
      </c>
      <c r="M49" s="35">
        <v>1323000</v>
      </c>
      <c r="N49" s="35">
        <v>1323000</v>
      </c>
      <c r="O49" s="35">
        <v>1323000</v>
      </c>
      <c r="P49" s="35">
        <v>1323000</v>
      </c>
      <c r="Q49" s="35">
        <v>1323000</v>
      </c>
      <c r="R49" s="35">
        <v>1323000</v>
      </c>
      <c r="S49" s="35">
        <v>1323000</v>
      </c>
      <c r="T49" s="35">
        <v>1323000</v>
      </c>
      <c r="U49" s="35">
        <v>1323000</v>
      </c>
      <c r="V49" s="35">
        <v>1323000</v>
      </c>
      <c r="W49" s="35">
        <v>1323000</v>
      </c>
      <c r="X49" s="35">
        <v>1323000</v>
      </c>
      <c r="Y49" s="35">
        <v>1323000</v>
      </c>
      <c r="Z49" s="35">
        <v>1323000</v>
      </c>
      <c r="AA49" s="35">
        <v>1323000</v>
      </c>
      <c r="AB49" s="35">
        <v>1323000</v>
      </c>
      <c r="AC49" s="35">
        <v>1323000</v>
      </c>
      <c r="AD49" s="35">
        <v>1323000</v>
      </c>
      <c r="AE49" s="35">
        <v>1323000</v>
      </c>
      <c r="AF49" s="35">
        <v>1323000</v>
      </c>
      <c r="AG49" s="35">
        <v>1323000</v>
      </c>
      <c r="AH49" s="35">
        <v>1323000</v>
      </c>
      <c r="AI49" s="35">
        <v>1323000</v>
      </c>
      <c r="AJ49" s="36">
        <v>1323000</v>
      </c>
      <c r="AK49" s="2"/>
      <c r="AL49" s="22">
        <f t="shared" si="5"/>
        <v>41013000</v>
      </c>
      <c r="AM49" s="23">
        <v>0</v>
      </c>
    </row>
    <row r="50" spans="1:39">
      <c r="A50" s="4" t="s">
        <v>48</v>
      </c>
      <c r="B50" s="19">
        <v>0</v>
      </c>
      <c r="C50" s="19">
        <v>9.9700000000000006E-4</v>
      </c>
      <c r="D50" s="19">
        <v>9.9700000000000006E-4</v>
      </c>
      <c r="E50" s="20">
        <v>2.34</v>
      </c>
      <c r="F50" s="35">
        <v>321000</v>
      </c>
      <c r="G50" s="35">
        <v>321000</v>
      </c>
      <c r="H50" s="35">
        <v>321000</v>
      </c>
      <c r="I50" s="35">
        <v>321000</v>
      </c>
      <c r="J50" s="35">
        <v>321000</v>
      </c>
      <c r="K50" s="35">
        <v>321000</v>
      </c>
      <c r="L50" s="35">
        <v>321000</v>
      </c>
      <c r="M50" s="35">
        <v>321000</v>
      </c>
      <c r="N50" s="35">
        <v>321000</v>
      </c>
      <c r="O50" s="35">
        <v>321000</v>
      </c>
      <c r="P50" s="35">
        <v>321000</v>
      </c>
      <c r="Q50" s="35">
        <v>321000</v>
      </c>
      <c r="R50" s="35">
        <v>321000</v>
      </c>
      <c r="S50" s="35">
        <v>321000</v>
      </c>
      <c r="T50" s="35">
        <v>321000</v>
      </c>
      <c r="U50" s="35">
        <v>321000</v>
      </c>
      <c r="V50" s="35">
        <v>321000</v>
      </c>
      <c r="W50" s="35">
        <v>321000</v>
      </c>
      <c r="X50" s="35">
        <v>321000</v>
      </c>
      <c r="Y50" s="35">
        <v>321000</v>
      </c>
      <c r="Z50" s="35">
        <v>321000</v>
      </c>
      <c r="AA50" s="35">
        <v>321000</v>
      </c>
      <c r="AB50" s="35">
        <v>321000</v>
      </c>
      <c r="AC50" s="35">
        <v>321000</v>
      </c>
      <c r="AD50" s="35">
        <v>321000</v>
      </c>
      <c r="AE50" s="35">
        <v>321000</v>
      </c>
      <c r="AF50" s="35">
        <v>321000</v>
      </c>
      <c r="AG50" s="35">
        <v>321000</v>
      </c>
      <c r="AH50" s="35">
        <v>321000</v>
      </c>
      <c r="AI50" s="35">
        <v>321000</v>
      </c>
      <c r="AJ50" s="36">
        <v>321000</v>
      </c>
      <c r="AK50" s="2"/>
      <c r="AL50" s="22">
        <f t="shared" si="5"/>
        <v>9951000</v>
      </c>
      <c r="AM50" s="23">
        <v>0</v>
      </c>
    </row>
    <row r="51" spans="1:39">
      <c r="A51" s="4" t="s">
        <v>49</v>
      </c>
      <c r="B51" s="19">
        <v>0</v>
      </c>
      <c r="C51" s="19">
        <v>2.7999999999999998E-4</v>
      </c>
      <c r="D51" s="19">
        <v>2.7999999999999998E-4</v>
      </c>
      <c r="E51" s="20">
        <v>0.66</v>
      </c>
      <c r="F51" s="35">
        <v>90000</v>
      </c>
      <c r="G51" s="35">
        <v>90000</v>
      </c>
      <c r="H51" s="35">
        <v>90000</v>
      </c>
      <c r="I51" s="35">
        <v>90000</v>
      </c>
      <c r="J51" s="35">
        <v>90000</v>
      </c>
      <c r="K51" s="35">
        <v>90000</v>
      </c>
      <c r="L51" s="35">
        <v>90000</v>
      </c>
      <c r="M51" s="35">
        <v>90000</v>
      </c>
      <c r="N51" s="35">
        <v>90000</v>
      </c>
      <c r="O51" s="35">
        <v>90000</v>
      </c>
      <c r="P51" s="35">
        <v>90000</v>
      </c>
      <c r="Q51" s="35">
        <v>90000</v>
      </c>
      <c r="R51" s="35">
        <v>90000</v>
      </c>
      <c r="S51" s="35">
        <v>90000</v>
      </c>
      <c r="T51" s="35">
        <v>90000</v>
      </c>
      <c r="U51" s="35">
        <v>90000</v>
      </c>
      <c r="V51" s="35">
        <v>90000</v>
      </c>
      <c r="W51" s="35">
        <v>90000</v>
      </c>
      <c r="X51" s="35">
        <v>90000</v>
      </c>
      <c r="Y51" s="35">
        <v>90000</v>
      </c>
      <c r="Z51" s="35">
        <v>90000</v>
      </c>
      <c r="AA51" s="35">
        <v>90000</v>
      </c>
      <c r="AB51" s="35">
        <v>90000</v>
      </c>
      <c r="AC51" s="35">
        <v>90000</v>
      </c>
      <c r="AD51" s="35">
        <v>90000</v>
      </c>
      <c r="AE51" s="35">
        <v>90000</v>
      </c>
      <c r="AF51" s="35">
        <v>90000</v>
      </c>
      <c r="AG51" s="35">
        <v>90000</v>
      </c>
      <c r="AH51" s="35">
        <v>90000</v>
      </c>
      <c r="AI51" s="35">
        <v>90000</v>
      </c>
      <c r="AJ51" s="36">
        <v>90000</v>
      </c>
      <c r="AK51" s="2"/>
      <c r="AL51" s="22">
        <f t="shared" si="5"/>
        <v>2790000</v>
      </c>
      <c r="AM51" s="23">
        <v>0</v>
      </c>
    </row>
    <row r="52" spans="1:39" ht="15.75" thickBot="1">
      <c r="A52" s="15" t="s">
        <v>50</v>
      </c>
      <c r="B52" s="19">
        <v>0</v>
      </c>
      <c r="C52" s="19">
        <v>6.7100000000000005E-4</v>
      </c>
      <c r="D52" s="19">
        <v>6.7100000000000005E-4</v>
      </c>
      <c r="E52" s="24">
        <v>1.57</v>
      </c>
      <c r="F52" s="35">
        <v>216000</v>
      </c>
      <c r="G52" s="37">
        <v>216000</v>
      </c>
      <c r="H52" s="37">
        <v>216000</v>
      </c>
      <c r="I52" s="35">
        <v>216000</v>
      </c>
      <c r="J52" s="35">
        <v>216000</v>
      </c>
      <c r="K52" s="37">
        <v>216000</v>
      </c>
      <c r="L52" s="37">
        <v>216000</v>
      </c>
      <c r="M52" s="37">
        <v>216000</v>
      </c>
      <c r="N52" s="37">
        <v>216000</v>
      </c>
      <c r="O52" s="37">
        <v>216000</v>
      </c>
      <c r="P52" s="37">
        <v>216000</v>
      </c>
      <c r="Q52" s="37">
        <v>216000</v>
      </c>
      <c r="R52" s="37">
        <v>216000</v>
      </c>
      <c r="S52" s="37">
        <v>216000</v>
      </c>
      <c r="T52" s="37">
        <v>216000</v>
      </c>
      <c r="U52" s="35">
        <v>216000</v>
      </c>
      <c r="V52" s="37">
        <v>216000</v>
      </c>
      <c r="W52" s="37">
        <v>216000</v>
      </c>
      <c r="X52" s="37">
        <v>216000</v>
      </c>
      <c r="Y52" s="37">
        <v>216000</v>
      </c>
      <c r="Z52" s="37">
        <v>216000</v>
      </c>
      <c r="AA52" s="37">
        <v>216000</v>
      </c>
      <c r="AB52" s="37">
        <v>216000</v>
      </c>
      <c r="AC52" s="37">
        <v>216000</v>
      </c>
      <c r="AD52" s="37">
        <v>216000</v>
      </c>
      <c r="AE52" s="37">
        <v>216000</v>
      </c>
      <c r="AF52" s="37">
        <v>216000</v>
      </c>
      <c r="AG52" s="37">
        <v>216000</v>
      </c>
      <c r="AH52" s="37">
        <v>216000</v>
      </c>
      <c r="AI52" s="37">
        <v>216000</v>
      </c>
      <c r="AJ52" s="36">
        <v>216000</v>
      </c>
      <c r="AK52" s="2"/>
      <c r="AL52" s="22">
        <f t="shared" si="5"/>
        <v>6696000</v>
      </c>
      <c r="AM52" s="23">
        <v>0</v>
      </c>
    </row>
    <row r="53" spans="1:39" ht="15.75">
      <c r="A53" s="26" t="s">
        <v>51</v>
      </c>
      <c r="B53" s="27">
        <v>3.0398999999999999E-2</v>
      </c>
      <c r="C53" s="27">
        <v>1.2239999999999999E-2</v>
      </c>
      <c r="D53" s="27">
        <v>4.2639000000000003E-2</v>
      </c>
      <c r="E53" s="28">
        <v>100</v>
      </c>
      <c r="F53" s="38">
        <v>13206612</v>
      </c>
      <c r="G53" s="38">
        <v>13240236</v>
      </c>
      <c r="H53" s="38">
        <v>13274018</v>
      </c>
      <c r="I53" s="38">
        <v>13307959</v>
      </c>
      <c r="J53" s="38">
        <v>13342060</v>
      </c>
      <c r="K53" s="38">
        <v>13376321</v>
      </c>
      <c r="L53" s="38">
        <v>13410743</v>
      </c>
      <c r="M53" s="38">
        <v>13445329</v>
      </c>
      <c r="N53" s="38">
        <v>13480079</v>
      </c>
      <c r="O53" s="38">
        <v>13514992</v>
      </c>
      <c r="P53" s="38">
        <v>13585319</v>
      </c>
      <c r="Q53" s="38">
        <v>13620734</v>
      </c>
      <c r="R53" s="38">
        <v>13656317</v>
      </c>
      <c r="S53" s="38">
        <v>13692069</v>
      </c>
      <c r="T53" s="38">
        <v>13727998</v>
      </c>
      <c r="U53" s="38">
        <v>13764094</v>
      </c>
      <c r="V53" s="38">
        <v>13791639</v>
      </c>
      <c r="W53" s="38">
        <v>13819264</v>
      </c>
      <c r="X53" s="38">
        <v>13846969</v>
      </c>
      <c r="Y53" s="38">
        <v>13874755</v>
      </c>
      <c r="Z53" s="38">
        <v>13902625</v>
      </c>
      <c r="AA53" s="38">
        <v>13930576</v>
      </c>
      <c r="AB53" s="38">
        <v>13958606</v>
      </c>
      <c r="AC53" s="38">
        <v>13986721</v>
      </c>
      <c r="AD53" s="38">
        <v>14014917</v>
      </c>
      <c r="AE53" s="38">
        <v>14043197</v>
      </c>
      <c r="AF53" s="38">
        <v>14052051</v>
      </c>
      <c r="AG53" s="38">
        <v>14078662</v>
      </c>
      <c r="AH53" s="38">
        <v>14105346</v>
      </c>
      <c r="AI53" s="38">
        <v>14157145</v>
      </c>
      <c r="AJ53" s="38">
        <v>14185841</v>
      </c>
      <c r="AK53" s="2"/>
      <c r="AL53" s="14">
        <f>SUM(AL40:AL52)</f>
        <v>425393194</v>
      </c>
      <c r="AM53" s="2"/>
    </row>
    <row r="54" spans="1:39" ht="15.75">
      <c r="A54" s="46" t="s">
        <v>52</v>
      </c>
      <c r="B54" s="47"/>
      <c r="C54" s="47"/>
      <c r="D54" s="47"/>
      <c r="E54" s="47"/>
      <c r="F54" s="48">
        <v>4.2595000000000001E-2</v>
      </c>
      <c r="G54" s="48">
        <v>4.2603000000000002E-2</v>
      </c>
      <c r="H54" s="48">
        <v>4.2611000000000003E-2</v>
      </c>
      <c r="I54" s="48">
        <v>4.2618999999999997E-2</v>
      </c>
      <c r="J54" s="48">
        <v>4.2627999999999999E-2</v>
      </c>
      <c r="K54" s="48">
        <v>4.2637000000000001E-2</v>
      </c>
      <c r="L54" s="48">
        <v>4.2646000000000003E-2</v>
      </c>
      <c r="M54" s="48">
        <v>4.2654999999999998E-2</v>
      </c>
      <c r="N54" s="48">
        <v>4.2664000000000001E-2</v>
      </c>
      <c r="O54" s="48">
        <v>4.2673999999999997E-2</v>
      </c>
      <c r="P54" s="48">
        <v>4.2694000000000003E-2</v>
      </c>
      <c r="Q54" s="48">
        <v>4.2705E-2</v>
      </c>
      <c r="R54" s="48">
        <v>4.2715000000000003E-2</v>
      </c>
      <c r="S54" s="48">
        <v>4.2726E-2</v>
      </c>
      <c r="T54" s="48">
        <v>4.2737999999999998E-2</v>
      </c>
      <c r="U54" s="48">
        <v>4.2749000000000002E-2</v>
      </c>
      <c r="V54" s="48">
        <v>4.2730999999999998E-2</v>
      </c>
      <c r="W54" s="48">
        <v>4.2713000000000001E-2</v>
      </c>
      <c r="X54" s="48">
        <v>4.2694999999999997E-2</v>
      </c>
      <c r="Y54" s="48">
        <v>4.2677E-2</v>
      </c>
      <c r="Z54" s="48">
        <v>4.2659000000000002E-2</v>
      </c>
      <c r="AA54" s="48">
        <v>4.2640999999999998E-2</v>
      </c>
      <c r="AB54" s="48">
        <v>4.2624000000000002E-2</v>
      </c>
      <c r="AC54" s="48">
        <v>4.2605999999999998E-2</v>
      </c>
      <c r="AD54" s="48">
        <v>4.2588000000000001E-2</v>
      </c>
      <c r="AE54" s="48">
        <v>4.2570999999999998E-2</v>
      </c>
      <c r="AF54" s="48">
        <v>4.2566E-2</v>
      </c>
      <c r="AG54" s="48">
        <v>4.2548999999999997E-2</v>
      </c>
      <c r="AH54" s="48">
        <v>4.2533000000000001E-2</v>
      </c>
      <c r="AI54" s="48">
        <v>4.2501999999999998E-2</v>
      </c>
      <c r="AJ54" s="48">
        <v>4.2485000000000002E-2</v>
      </c>
      <c r="AK54" s="29"/>
      <c r="AL54" s="30">
        <f>+AL53/AL37/1000</f>
        <v>4.2638060620785616E-2</v>
      </c>
      <c r="AM54" s="2"/>
    </row>
    <row r="55" spans="1:39" ht="15.75">
      <c r="A55" s="3" t="s">
        <v>54</v>
      </c>
      <c r="B55" s="15"/>
      <c r="C55" s="15"/>
      <c r="D55" s="15"/>
      <c r="E55" s="15"/>
      <c r="F55" s="39">
        <f>+B53</f>
        <v>3.0398999999999999E-2</v>
      </c>
      <c r="G55" s="39">
        <f>+F55</f>
        <v>3.0398999999999999E-2</v>
      </c>
      <c r="H55" s="39">
        <f t="shared" ref="H55:AJ55" si="6">+G55</f>
        <v>3.0398999999999999E-2</v>
      </c>
      <c r="I55" s="39">
        <f t="shared" si="6"/>
        <v>3.0398999999999999E-2</v>
      </c>
      <c r="J55" s="39">
        <f t="shared" si="6"/>
        <v>3.0398999999999999E-2</v>
      </c>
      <c r="K55" s="39">
        <f t="shared" si="6"/>
        <v>3.0398999999999999E-2</v>
      </c>
      <c r="L55" s="39">
        <f t="shared" si="6"/>
        <v>3.0398999999999999E-2</v>
      </c>
      <c r="M55" s="39">
        <f t="shared" si="6"/>
        <v>3.0398999999999999E-2</v>
      </c>
      <c r="N55" s="39">
        <f t="shared" si="6"/>
        <v>3.0398999999999999E-2</v>
      </c>
      <c r="O55" s="39">
        <f t="shared" si="6"/>
        <v>3.0398999999999999E-2</v>
      </c>
      <c r="P55" s="39">
        <f t="shared" si="6"/>
        <v>3.0398999999999999E-2</v>
      </c>
      <c r="Q55" s="39">
        <f t="shared" si="6"/>
        <v>3.0398999999999999E-2</v>
      </c>
      <c r="R55" s="39">
        <f t="shared" si="6"/>
        <v>3.0398999999999999E-2</v>
      </c>
      <c r="S55" s="39">
        <f t="shared" si="6"/>
        <v>3.0398999999999999E-2</v>
      </c>
      <c r="T55" s="39">
        <f t="shared" si="6"/>
        <v>3.0398999999999999E-2</v>
      </c>
      <c r="U55" s="39">
        <f t="shared" si="6"/>
        <v>3.0398999999999999E-2</v>
      </c>
      <c r="V55" s="39">
        <f t="shared" si="6"/>
        <v>3.0398999999999999E-2</v>
      </c>
      <c r="W55" s="39">
        <f t="shared" si="6"/>
        <v>3.0398999999999999E-2</v>
      </c>
      <c r="X55" s="39">
        <f t="shared" si="6"/>
        <v>3.0398999999999999E-2</v>
      </c>
      <c r="Y55" s="39">
        <f t="shared" si="6"/>
        <v>3.0398999999999999E-2</v>
      </c>
      <c r="Z55" s="39">
        <f t="shared" si="6"/>
        <v>3.0398999999999999E-2</v>
      </c>
      <c r="AA55" s="39">
        <f t="shared" si="6"/>
        <v>3.0398999999999999E-2</v>
      </c>
      <c r="AB55" s="39">
        <f t="shared" si="6"/>
        <v>3.0398999999999999E-2</v>
      </c>
      <c r="AC55" s="39">
        <f t="shared" si="6"/>
        <v>3.0398999999999999E-2</v>
      </c>
      <c r="AD55" s="39">
        <f t="shared" si="6"/>
        <v>3.0398999999999999E-2</v>
      </c>
      <c r="AE55" s="39">
        <f t="shared" si="6"/>
        <v>3.0398999999999999E-2</v>
      </c>
      <c r="AF55" s="39">
        <f t="shared" si="6"/>
        <v>3.0398999999999999E-2</v>
      </c>
      <c r="AG55" s="39">
        <f t="shared" si="6"/>
        <v>3.0398999999999999E-2</v>
      </c>
      <c r="AH55" s="39">
        <f t="shared" si="6"/>
        <v>3.0398999999999999E-2</v>
      </c>
      <c r="AI55" s="39">
        <f t="shared" si="6"/>
        <v>3.0398999999999999E-2</v>
      </c>
      <c r="AJ55" s="39">
        <f t="shared" si="6"/>
        <v>3.0398999999999999E-2</v>
      </c>
      <c r="AK55" s="40"/>
      <c r="AL55" s="41"/>
      <c r="AM55" s="40"/>
    </row>
    <row r="56" spans="1:39" ht="16.5" thickBot="1">
      <c r="A56" s="42" t="s">
        <v>55</v>
      </c>
      <c r="B56" s="43"/>
      <c r="C56" s="43"/>
      <c r="D56" s="43"/>
      <c r="E56" s="43"/>
      <c r="F56" s="44">
        <f>+F54-F55</f>
        <v>1.2196000000000002E-2</v>
      </c>
      <c r="G56" s="44">
        <f>+G54-G55</f>
        <v>1.2204000000000003E-2</v>
      </c>
      <c r="H56" s="44">
        <f t="shared" ref="H56" si="7">+H54-H55</f>
        <v>1.2212000000000004E-2</v>
      </c>
      <c r="I56" s="44">
        <f t="shared" ref="I56" si="8">+I54-I55</f>
        <v>1.2219999999999998E-2</v>
      </c>
      <c r="J56" s="44">
        <f t="shared" ref="J56" si="9">+J54-J55</f>
        <v>1.2229E-2</v>
      </c>
      <c r="K56" s="44">
        <f t="shared" ref="K56" si="10">+K54-K55</f>
        <v>1.2238000000000002E-2</v>
      </c>
      <c r="L56" s="44">
        <f t="shared" ref="L56" si="11">+L54-L55</f>
        <v>1.2247000000000004E-2</v>
      </c>
      <c r="M56" s="44">
        <f t="shared" ref="M56" si="12">+M54-M55</f>
        <v>1.2256E-2</v>
      </c>
      <c r="N56" s="44">
        <f t="shared" ref="N56" si="13">+N54-N55</f>
        <v>1.2265000000000002E-2</v>
      </c>
      <c r="O56" s="44">
        <f t="shared" ref="O56" si="14">+O54-O55</f>
        <v>1.2274999999999998E-2</v>
      </c>
      <c r="P56" s="44">
        <f t="shared" ref="P56" si="15">+P54-P55</f>
        <v>1.2295000000000004E-2</v>
      </c>
      <c r="Q56" s="44">
        <f t="shared" ref="Q56" si="16">+Q54-Q55</f>
        <v>1.2306000000000001E-2</v>
      </c>
      <c r="R56" s="44">
        <f t="shared" ref="R56" si="17">+R54-R55</f>
        <v>1.2316000000000004E-2</v>
      </c>
      <c r="S56" s="44">
        <f t="shared" ref="S56" si="18">+S54-S55</f>
        <v>1.2327000000000001E-2</v>
      </c>
      <c r="T56" s="44">
        <f t="shared" ref="T56" si="19">+T54-T55</f>
        <v>1.2338999999999999E-2</v>
      </c>
      <c r="U56" s="44">
        <f t="shared" ref="U56" si="20">+U54-U55</f>
        <v>1.2350000000000003E-2</v>
      </c>
      <c r="V56" s="44">
        <f t="shared" ref="V56" si="21">+V54-V55</f>
        <v>1.2331999999999999E-2</v>
      </c>
      <c r="W56" s="44">
        <f t="shared" ref="W56" si="22">+W54-W55</f>
        <v>1.2314000000000002E-2</v>
      </c>
      <c r="X56" s="44">
        <f t="shared" ref="X56" si="23">+X54-X55</f>
        <v>1.2295999999999998E-2</v>
      </c>
      <c r="Y56" s="44">
        <f t="shared" ref="Y56" si="24">+Y54-Y55</f>
        <v>1.2278000000000001E-2</v>
      </c>
      <c r="Z56" s="44">
        <f t="shared" ref="Z56" si="25">+Z54-Z55</f>
        <v>1.2260000000000004E-2</v>
      </c>
      <c r="AA56" s="44">
        <f t="shared" ref="AA56" si="26">+AA54-AA55</f>
        <v>1.2241999999999999E-2</v>
      </c>
      <c r="AB56" s="44">
        <f t="shared" ref="AB56" si="27">+AB54-AB55</f>
        <v>1.2225000000000003E-2</v>
      </c>
      <c r="AC56" s="44">
        <f t="shared" ref="AC56" si="28">+AC54-AC55</f>
        <v>1.2206999999999999E-2</v>
      </c>
      <c r="AD56" s="44">
        <f t="shared" ref="AD56" si="29">+AD54-AD55</f>
        <v>1.2189000000000002E-2</v>
      </c>
      <c r="AE56" s="44">
        <f t="shared" ref="AE56" si="30">+AE54-AE55</f>
        <v>1.2171999999999999E-2</v>
      </c>
      <c r="AF56" s="44">
        <f t="shared" ref="AF56" si="31">+AF54-AF55</f>
        <v>1.2167000000000001E-2</v>
      </c>
      <c r="AG56" s="44">
        <f t="shared" ref="AG56" si="32">+AG54-AG55</f>
        <v>1.2149999999999998E-2</v>
      </c>
      <c r="AH56" s="44">
        <f t="shared" ref="AH56" si="33">+AH54-AH55</f>
        <v>1.2134000000000002E-2</v>
      </c>
      <c r="AI56" s="44">
        <f t="shared" ref="AI56" si="34">+AI54-AI55</f>
        <v>1.2102999999999999E-2</v>
      </c>
      <c r="AJ56" s="44">
        <f t="shared" ref="AJ56" si="35">+AJ54-AJ55</f>
        <v>1.2086000000000003E-2</v>
      </c>
      <c r="AK56" s="40"/>
      <c r="AL56" s="41"/>
      <c r="AM56" s="40"/>
    </row>
    <row r="57" spans="1:39" ht="15.75">
      <c r="A57" s="4" t="s">
        <v>60</v>
      </c>
      <c r="B57" s="4"/>
      <c r="C57" s="4"/>
      <c r="D57" s="4"/>
      <c r="E57" s="4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0"/>
      <c r="AL57" s="41"/>
      <c r="AM57" s="40"/>
    </row>
    <row r="58" spans="1:39">
      <c r="A58" s="4"/>
      <c r="B58" s="4"/>
      <c r="C58" s="1"/>
      <c r="D58" s="1"/>
      <c r="E58" s="1"/>
      <c r="AK58" s="2"/>
      <c r="AL58" s="31"/>
      <c r="AM58" s="2"/>
    </row>
    <row r="59" spans="1:39">
      <c r="A59" s="4"/>
      <c r="B59" s="4"/>
      <c r="C59" s="1"/>
      <c r="D59" s="1"/>
      <c r="E59" s="1"/>
      <c r="AK59" s="2"/>
      <c r="AL59" s="31"/>
      <c r="AM59" s="2"/>
    </row>
    <row r="60" spans="1:39">
      <c r="AK60" s="2"/>
      <c r="AL60" s="2"/>
      <c r="AM60" s="2"/>
    </row>
    <row r="61" spans="1:39">
      <c r="AK61" s="2"/>
      <c r="AL61" s="2"/>
      <c r="AM61" s="2"/>
    </row>
    <row r="62" spans="1:39" ht="15.75">
      <c r="A62" s="52" t="s">
        <v>59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2"/>
      <c r="AL62" s="2"/>
      <c r="AM62" s="2"/>
    </row>
    <row r="63" spans="1:39" ht="16.5" thickBot="1">
      <c r="A63" s="3"/>
      <c r="B63" s="3"/>
      <c r="C63" s="1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1"/>
      <c r="AF63" s="1"/>
      <c r="AG63" s="1"/>
      <c r="AH63" s="1"/>
      <c r="AI63" s="1"/>
      <c r="AJ63" s="1"/>
      <c r="AK63" s="2"/>
      <c r="AL63" s="2"/>
      <c r="AM63" s="2"/>
    </row>
    <row r="64" spans="1:39" ht="15.75">
      <c r="A64" s="8"/>
      <c r="B64" s="6"/>
      <c r="C64" s="6"/>
      <c r="D64" s="7"/>
      <c r="E64" s="8"/>
      <c r="F64" s="34">
        <f t="shared" ref="F64:AJ65" si="36">F33</f>
        <v>2015</v>
      </c>
      <c r="G64" s="34">
        <f t="shared" si="36"/>
        <v>2016</v>
      </c>
      <c r="H64" s="34">
        <f t="shared" si="36"/>
        <v>2017</v>
      </c>
      <c r="I64" s="34">
        <f t="shared" si="36"/>
        <v>2018</v>
      </c>
      <c r="J64" s="34">
        <f t="shared" si="36"/>
        <v>2019</v>
      </c>
      <c r="K64" s="34">
        <f t="shared" si="36"/>
        <v>2020</v>
      </c>
      <c r="L64" s="34">
        <f t="shared" si="36"/>
        <v>2021</v>
      </c>
      <c r="M64" s="34">
        <f t="shared" si="36"/>
        <v>2022</v>
      </c>
      <c r="N64" s="34">
        <f t="shared" si="36"/>
        <v>2023</v>
      </c>
      <c r="O64" s="34">
        <f t="shared" si="36"/>
        <v>2024</v>
      </c>
      <c r="P64" s="34">
        <f t="shared" si="36"/>
        <v>2025</v>
      </c>
      <c r="Q64" s="34">
        <f t="shared" si="36"/>
        <v>2026</v>
      </c>
      <c r="R64" s="34">
        <f t="shared" si="36"/>
        <v>2027</v>
      </c>
      <c r="S64" s="34">
        <f t="shared" si="36"/>
        <v>2028</v>
      </c>
      <c r="T64" s="34">
        <f t="shared" si="36"/>
        <v>2029</v>
      </c>
      <c r="U64" s="34">
        <f t="shared" si="36"/>
        <v>2030</v>
      </c>
      <c r="V64" s="34">
        <f t="shared" si="36"/>
        <v>2031</v>
      </c>
      <c r="W64" s="34">
        <f t="shared" si="36"/>
        <v>2032</v>
      </c>
      <c r="X64" s="34">
        <f t="shared" si="36"/>
        <v>2033</v>
      </c>
      <c r="Y64" s="34">
        <f t="shared" si="36"/>
        <v>2034</v>
      </c>
      <c r="Z64" s="34">
        <f t="shared" si="36"/>
        <v>2035</v>
      </c>
      <c r="AA64" s="34">
        <f t="shared" si="36"/>
        <v>2036</v>
      </c>
      <c r="AB64" s="34">
        <f t="shared" si="36"/>
        <v>2037</v>
      </c>
      <c r="AC64" s="34">
        <f t="shared" si="36"/>
        <v>2038</v>
      </c>
      <c r="AD64" s="34">
        <f t="shared" si="36"/>
        <v>2039</v>
      </c>
      <c r="AE64" s="34">
        <f t="shared" si="36"/>
        <v>2040</v>
      </c>
      <c r="AF64" s="34">
        <f t="shared" si="36"/>
        <v>2041</v>
      </c>
      <c r="AG64" s="34">
        <f t="shared" si="36"/>
        <v>2042</v>
      </c>
      <c r="AH64" s="34">
        <f t="shared" si="36"/>
        <v>2043</v>
      </c>
      <c r="AI64" s="34">
        <f t="shared" si="36"/>
        <v>2044</v>
      </c>
      <c r="AJ64" s="34">
        <f t="shared" si="36"/>
        <v>2045</v>
      </c>
      <c r="AK64" s="9"/>
      <c r="AL64" s="2"/>
      <c r="AM64" s="2"/>
    </row>
    <row r="65" spans="1:39" ht="16.5" thickBot="1">
      <c r="A65" s="43"/>
      <c r="B65" s="11"/>
      <c r="C65" s="11"/>
      <c r="D65" s="11"/>
      <c r="E65" s="11"/>
      <c r="F65" s="11" t="str">
        <f t="shared" si="36"/>
        <v>1º Ano</v>
      </c>
      <c r="G65" s="11" t="str">
        <f t="shared" si="36"/>
        <v>2º Ano</v>
      </c>
      <c r="H65" s="11" t="str">
        <f t="shared" si="36"/>
        <v>3º Ano</v>
      </c>
      <c r="I65" s="11" t="str">
        <f t="shared" si="36"/>
        <v>4º Ano</v>
      </c>
      <c r="J65" s="11" t="str">
        <f t="shared" si="36"/>
        <v>5º Ano</v>
      </c>
      <c r="K65" s="11" t="str">
        <f t="shared" si="36"/>
        <v>6º Ano</v>
      </c>
      <c r="L65" s="11" t="str">
        <f t="shared" si="36"/>
        <v>7º Ano</v>
      </c>
      <c r="M65" s="11" t="str">
        <f t="shared" si="36"/>
        <v>8º Ano</v>
      </c>
      <c r="N65" s="11" t="str">
        <f t="shared" si="36"/>
        <v>9º Ano</v>
      </c>
      <c r="O65" s="11" t="str">
        <f t="shared" si="36"/>
        <v>10º Ano</v>
      </c>
      <c r="P65" s="11" t="str">
        <f t="shared" si="36"/>
        <v>11º Ano</v>
      </c>
      <c r="Q65" s="11" t="str">
        <f t="shared" si="36"/>
        <v>12º Ano</v>
      </c>
      <c r="R65" s="11" t="str">
        <f t="shared" si="36"/>
        <v>13º Ano</v>
      </c>
      <c r="S65" s="11" t="str">
        <f t="shared" si="36"/>
        <v>14º Ano</v>
      </c>
      <c r="T65" s="11" t="str">
        <f t="shared" si="36"/>
        <v>15º Ano</v>
      </c>
      <c r="U65" s="11" t="str">
        <f t="shared" si="36"/>
        <v>16º Ano</v>
      </c>
      <c r="V65" s="11" t="str">
        <f t="shared" si="36"/>
        <v>17º Ano</v>
      </c>
      <c r="W65" s="11" t="str">
        <f t="shared" si="36"/>
        <v>18º Ano</v>
      </c>
      <c r="X65" s="11" t="str">
        <f t="shared" si="36"/>
        <v>19º Ano</v>
      </c>
      <c r="Y65" s="11" t="str">
        <f t="shared" si="36"/>
        <v>20º Ano</v>
      </c>
      <c r="Z65" s="11" t="str">
        <f t="shared" si="36"/>
        <v>21º Ano</v>
      </c>
      <c r="AA65" s="11" t="str">
        <f t="shared" si="36"/>
        <v>22º Ano</v>
      </c>
      <c r="AB65" s="11" t="str">
        <f t="shared" si="36"/>
        <v>23º Ano</v>
      </c>
      <c r="AC65" s="11" t="str">
        <f t="shared" si="36"/>
        <v>24º Ano</v>
      </c>
      <c r="AD65" s="11" t="str">
        <f t="shared" si="36"/>
        <v>25º Ano</v>
      </c>
      <c r="AE65" s="11" t="str">
        <f t="shared" si="36"/>
        <v>26º Ano</v>
      </c>
      <c r="AF65" s="11" t="str">
        <f t="shared" si="36"/>
        <v>27º Ano</v>
      </c>
      <c r="AG65" s="11" t="str">
        <f t="shared" si="36"/>
        <v>28º Ano</v>
      </c>
      <c r="AH65" s="11" t="str">
        <f t="shared" si="36"/>
        <v>29º Ano</v>
      </c>
      <c r="AI65" s="11" t="str">
        <f t="shared" si="36"/>
        <v>30º Ano</v>
      </c>
      <c r="AJ65" s="11" t="str">
        <f t="shared" si="36"/>
        <v>31º Ano</v>
      </c>
      <c r="AK65" s="9"/>
      <c r="AL65" s="2"/>
      <c r="AM65" s="2"/>
    </row>
    <row r="66" spans="1:39" ht="15.75">
      <c r="A66" s="13" t="s">
        <v>31</v>
      </c>
      <c r="B66" s="13"/>
      <c r="C66" s="13"/>
      <c r="D66" s="4"/>
      <c r="E66" s="4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1"/>
      <c r="AF66" s="1"/>
      <c r="AG66" s="1"/>
      <c r="AH66" s="1"/>
      <c r="AI66" s="1"/>
      <c r="AJ66" s="1"/>
      <c r="AK66" s="2"/>
      <c r="AL66" s="14"/>
      <c r="AM66" s="2"/>
    </row>
    <row r="67" spans="1:39" ht="15.75">
      <c r="A67" s="15" t="s">
        <v>32</v>
      </c>
      <c r="B67" s="3"/>
      <c r="C67" s="3"/>
      <c r="D67" s="15"/>
      <c r="E67" s="15"/>
      <c r="F67" s="37">
        <v>635850</v>
      </c>
      <c r="G67" s="37">
        <v>637686</v>
      </c>
      <c r="H67" s="37">
        <v>639528</v>
      </c>
      <c r="I67" s="37">
        <v>641375</v>
      </c>
      <c r="J67" s="37">
        <v>643227</v>
      </c>
      <c r="K67" s="37">
        <v>645084</v>
      </c>
      <c r="L67" s="37">
        <v>646947</v>
      </c>
      <c r="M67" s="37">
        <v>648816</v>
      </c>
      <c r="N67" s="37">
        <v>650689</v>
      </c>
      <c r="O67" s="37">
        <v>652568</v>
      </c>
      <c r="P67" s="37">
        <v>656343</v>
      </c>
      <c r="Q67" s="37">
        <v>658238</v>
      </c>
      <c r="R67" s="37">
        <v>660139</v>
      </c>
      <c r="S67" s="37">
        <v>662046</v>
      </c>
      <c r="T67" s="37">
        <v>663958</v>
      </c>
      <c r="U67" s="37">
        <v>665875</v>
      </c>
      <c r="V67" s="37">
        <v>667836</v>
      </c>
      <c r="W67" s="37">
        <v>669802</v>
      </c>
      <c r="X67" s="37">
        <v>671775</v>
      </c>
      <c r="Y67" s="37">
        <v>673753</v>
      </c>
      <c r="Z67" s="37">
        <v>675737</v>
      </c>
      <c r="AA67" s="37">
        <v>677726</v>
      </c>
      <c r="AB67" s="37">
        <v>679722</v>
      </c>
      <c r="AC67" s="37">
        <v>681723</v>
      </c>
      <c r="AD67" s="37">
        <v>683731</v>
      </c>
      <c r="AE67" s="37">
        <v>685744</v>
      </c>
      <c r="AF67" s="37">
        <v>686375</v>
      </c>
      <c r="AG67" s="37">
        <v>688269</v>
      </c>
      <c r="AH67" s="37">
        <v>690169</v>
      </c>
      <c r="AI67" s="37">
        <v>693857</v>
      </c>
      <c r="AJ67" s="37">
        <v>695900</v>
      </c>
      <c r="AK67" s="2"/>
      <c r="AL67" s="14">
        <f>SUM(F67:AJ67)</f>
        <v>20630488</v>
      </c>
      <c r="AM67" s="2"/>
    </row>
    <row r="68" spans="1:39" ht="15.75">
      <c r="A68" s="13"/>
      <c r="B68" s="16" t="s">
        <v>33</v>
      </c>
      <c r="C68" s="16" t="s">
        <v>34</v>
      </c>
      <c r="D68" s="16" t="s">
        <v>35</v>
      </c>
      <c r="E68" s="4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1"/>
      <c r="AF68" s="1"/>
      <c r="AG68" s="1"/>
      <c r="AH68" s="1"/>
      <c r="AI68" s="1"/>
      <c r="AJ68" s="1"/>
      <c r="AK68" s="2"/>
      <c r="AL68" s="14"/>
      <c r="AM68" s="2"/>
    </row>
    <row r="69" spans="1:39" ht="15.75">
      <c r="A69" s="3" t="s">
        <v>53</v>
      </c>
      <c r="B69" s="18" t="s">
        <v>36</v>
      </c>
      <c r="C69" s="18" t="s">
        <v>36</v>
      </c>
      <c r="D69" s="18" t="s">
        <v>36</v>
      </c>
      <c r="E69" s="18" t="s">
        <v>37</v>
      </c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15"/>
      <c r="AF69" s="15"/>
      <c r="AG69" s="15"/>
      <c r="AH69" s="15"/>
      <c r="AI69" s="15"/>
      <c r="AJ69" s="15"/>
      <c r="AK69" s="2"/>
      <c r="AL69" s="14"/>
      <c r="AM69" s="2" t="s">
        <v>33</v>
      </c>
    </row>
    <row r="70" spans="1:39">
      <c r="A70" s="4" t="s">
        <v>38</v>
      </c>
      <c r="B70" s="19">
        <v>2.7320000000000001E-3</v>
      </c>
      <c r="C70" s="19">
        <v>3.0299999999999999E-4</v>
      </c>
      <c r="D70" s="19">
        <v>3.0349999999999999E-3</v>
      </c>
      <c r="E70" s="20">
        <v>7.83</v>
      </c>
      <c r="F70" s="35">
        <v>1785000</v>
      </c>
      <c r="G70" s="35">
        <v>1801874</v>
      </c>
      <c r="H70" s="35">
        <v>1818908</v>
      </c>
      <c r="I70" s="35">
        <v>1836103</v>
      </c>
      <c r="J70" s="35">
        <v>1853460</v>
      </c>
      <c r="K70" s="35">
        <v>1870981</v>
      </c>
      <c r="L70" s="35">
        <v>1888668</v>
      </c>
      <c r="M70" s="35">
        <v>1906522</v>
      </c>
      <c r="N70" s="35">
        <v>1924545</v>
      </c>
      <c r="O70" s="35">
        <v>1942739</v>
      </c>
      <c r="P70" s="35">
        <v>1979643</v>
      </c>
      <c r="Q70" s="35">
        <v>1998357</v>
      </c>
      <c r="R70" s="35">
        <v>2017248</v>
      </c>
      <c r="S70" s="35">
        <v>2036318</v>
      </c>
      <c r="T70" s="35">
        <v>2055568</v>
      </c>
      <c r="U70" s="35">
        <v>2075000</v>
      </c>
      <c r="V70" s="35">
        <v>2080882</v>
      </c>
      <c r="W70" s="35">
        <v>2086780</v>
      </c>
      <c r="X70" s="35">
        <v>2092696</v>
      </c>
      <c r="Y70" s="35">
        <v>2098628</v>
      </c>
      <c r="Z70" s="35">
        <v>2104576</v>
      </c>
      <c r="AA70" s="35">
        <v>2110542</v>
      </c>
      <c r="AB70" s="35">
        <v>2116525</v>
      </c>
      <c r="AC70" s="35">
        <v>2122524</v>
      </c>
      <c r="AD70" s="35">
        <v>2128541</v>
      </c>
      <c r="AE70" s="35">
        <v>2134574</v>
      </c>
      <c r="AF70" s="35">
        <v>2136463</v>
      </c>
      <c r="AG70" s="35">
        <v>2142140</v>
      </c>
      <c r="AH70" s="35">
        <v>2147833</v>
      </c>
      <c r="AI70" s="35">
        <v>2158880</v>
      </c>
      <c r="AJ70" s="35">
        <v>2165000</v>
      </c>
      <c r="AK70" s="2"/>
      <c r="AL70" s="14">
        <f>SUM(F70:AJ70)</f>
        <v>62617518</v>
      </c>
      <c r="AM70" s="21">
        <v>0.9</v>
      </c>
    </row>
    <row r="71" spans="1:39">
      <c r="A71" s="4" t="s">
        <v>39</v>
      </c>
      <c r="B71" s="19">
        <v>1.3465E-2</v>
      </c>
      <c r="C71" s="19">
        <v>1.4959999999999999E-3</v>
      </c>
      <c r="D71" s="19">
        <v>1.4961E-2</v>
      </c>
      <c r="E71" s="20">
        <v>38.6</v>
      </c>
      <c r="F71" s="35">
        <v>9508623</v>
      </c>
      <c r="G71" s="35">
        <v>9536377</v>
      </c>
      <c r="H71" s="35">
        <v>9564213</v>
      </c>
      <c r="I71" s="35">
        <v>9592129</v>
      </c>
      <c r="J71" s="35">
        <v>9620128</v>
      </c>
      <c r="K71" s="35">
        <v>9648207</v>
      </c>
      <c r="L71" s="35">
        <v>9676369</v>
      </c>
      <c r="M71" s="35">
        <v>9704613</v>
      </c>
      <c r="N71" s="35">
        <v>9732940</v>
      </c>
      <c r="O71" s="35">
        <v>9761349</v>
      </c>
      <c r="P71" s="35">
        <v>9818416</v>
      </c>
      <c r="Q71" s="35">
        <v>9847075</v>
      </c>
      <c r="R71" s="35">
        <v>9875817</v>
      </c>
      <c r="S71" s="35">
        <v>9904643</v>
      </c>
      <c r="T71" s="35">
        <v>9933553</v>
      </c>
      <c r="U71" s="35">
        <v>9962548</v>
      </c>
      <c r="V71" s="35">
        <v>9992182</v>
      </c>
      <c r="W71" s="35">
        <v>10021904</v>
      </c>
      <c r="X71" s="35">
        <v>10051714</v>
      </c>
      <c r="Y71" s="35">
        <v>10081613</v>
      </c>
      <c r="Z71" s="35">
        <v>10111601</v>
      </c>
      <c r="AA71" s="35">
        <v>10141679</v>
      </c>
      <c r="AB71" s="35">
        <v>10171845</v>
      </c>
      <c r="AC71" s="35">
        <v>10202102</v>
      </c>
      <c r="AD71" s="35">
        <v>10232448</v>
      </c>
      <c r="AE71" s="35">
        <v>10262885</v>
      </c>
      <c r="AF71" s="35">
        <v>10272415</v>
      </c>
      <c r="AG71" s="35">
        <v>10301058</v>
      </c>
      <c r="AH71" s="35">
        <v>10329781</v>
      </c>
      <c r="AI71" s="35">
        <v>10385540</v>
      </c>
      <c r="AJ71" s="35">
        <v>10416432</v>
      </c>
      <c r="AK71" s="2"/>
      <c r="AL71" s="14">
        <f t="shared" ref="AL71:AL82" si="37">SUM(F71:AJ71)</f>
        <v>308662199</v>
      </c>
      <c r="AM71" s="21">
        <v>0.9</v>
      </c>
    </row>
    <row r="72" spans="1:39">
      <c r="A72" s="4" t="s">
        <v>40</v>
      </c>
      <c r="B72" s="19">
        <v>2.31E-4</v>
      </c>
      <c r="C72" s="19">
        <v>3.1000000000000001E-5</v>
      </c>
      <c r="D72" s="19">
        <v>2.6200000000000003E-4</v>
      </c>
      <c r="E72" s="20">
        <v>0.68</v>
      </c>
      <c r="F72" s="35">
        <v>160683</v>
      </c>
      <c r="G72" s="35">
        <v>161643</v>
      </c>
      <c r="H72" s="35">
        <v>162609</v>
      </c>
      <c r="I72" s="35">
        <v>163580</v>
      </c>
      <c r="J72" s="35">
        <v>164558</v>
      </c>
      <c r="K72" s="35">
        <v>165541</v>
      </c>
      <c r="L72" s="35">
        <v>166530</v>
      </c>
      <c r="M72" s="35">
        <v>167525</v>
      </c>
      <c r="N72" s="35">
        <v>168526</v>
      </c>
      <c r="O72" s="35">
        <v>169533</v>
      </c>
      <c r="P72" s="35">
        <v>171565</v>
      </c>
      <c r="Q72" s="35">
        <v>172590</v>
      </c>
      <c r="R72" s="35">
        <v>173621</v>
      </c>
      <c r="S72" s="35">
        <v>174659</v>
      </c>
      <c r="T72" s="35">
        <v>175702</v>
      </c>
      <c r="U72" s="35">
        <v>176752</v>
      </c>
      <c r="V72" s="35">
        <v>177277</v>
      </c>
      <c r="W72" s="35">
        <v>177803</v>
      </c>
      <c r="X72" s="35">
        <v>178330</v>
      </c>
      <c r="Y72" s="35">
        <v>178860</v>
      </c>
      <c r="Z72" s="35">
        <v>179390</v>
      </c>
      <c r="AA72" s="35">
        <v>179923</v>
      </c>
      <c r="AB72" s="35">
        <v>180457</v>
      </c>
      <c r="AC72" s="35">
        <v>180992</v>
      </c>
      <c r="AD72" s="35">
        <v>181529</v>
      </c>
      <c r="AE72" s="35">
        <v>182068</v>
      </c>
      <c r="AF72" s="35">
        <v>182237</v>
      </c>
      <c r="AG72" s="35">
        <v>182744</v>
      </c>
      <c r="AH72" s="35">
        <v>183252</v>
      </c>
      <c r="AI72" s="35">
        <v>184239</v>
      </c>
      <c r="AJ72" s="35">
        <v>184786</v>
      </c>
      <c r="AK72" s="2"/>
      <c r="AL72" s="14">
        <f t="shared" si="37"/>
        <v>5409504</v>
      </c>
      <c r="AM72" s="21">
        <v>0.88</v>
      </c>
    </row>
    <row r="73" spans="1:39">
      <c r="A73" s="4" t="s">
        <v>41</v>
      </c>
      <c r="B73" s="19">
        <v>5.0569999999999999E-3</v>
      </c>
      <c r="C73" s="19">
        <v>1.686E-3</v>
      </c>
      <c r="D73" s="19">
        <v>6.7429999999999999E-3</v>
      </c>
      <c r="E73" s="20">
        <v>17.399999999999999</v>
      </c>
      <c r="F73" s="35">
        <v>4168403</v>
      </c>
      <c r="G73" s="35">
        <v>4188209</v>
      </c>
      <c r="H73" s="35">
        <v>4208110</v>
      </c>
      <c r="I73" s="35">
        <v>4228105</v>
      </c>
      <c r="J73" s="35">
        <v>4248195</v>
      </c>
      <c r="K73" s="35">
        <v>4268381</v>
      </c>
      <c r="L73" s="35">
        <v>4288662</v>
      </c>
      <c r="M73" s="35">
        <v>4309040</v>
      </c>
      <c r="N73" s="35">
        <v>4329514</v>
      </c>
      <c r="O73" s="35">
        <v>4350086</v>
      </c>
      <c r="P73" s="35">
        <v>4391524</v>
      </c>
      <c r="Q73" s="35">
        <v>4412391</v>
      </c>
      <c r="R73" s="35">
        <v>4433356</v>
      </c>
      <c r="S73" s="35">
        <v>4454422</v>
      </c>
      <c r="T73" s="35">
        <v>4475587</v>
      </c>
      <c r="U73" s="35">
        <v>4496853</v>
      </c>
      <c r="V73" s="35">
        <v>4516945</v>
      </c>
      <c r="W73" s="35">
        <v>4537126</v>
      </c>
      <c r="X73" s="35">
        <v>4557397</v>
      </c>
      <c r="Y73" s="35">
        <v>4577759</v>
      </c>
      <c r="Z73" s="35">
        <v>4598213</v>
      </c>
      <c r="AA73" s="35">
        <v>4618757</v>
      </c>
      <c r="AB73" s="35">
        <v>4639393</v>
      </c>
      <c r="AC73" s="35">
        <v>4660122</v>
      </c>
      <c r="AD73" s="35">
        <v>4680943</v>
      </c>
      <c r="AE73" s="35">
        <v>4701857</v>
      </c>
      <c r="AF73" s="35">
        <v>4708411</v>
      </c>
      <c r="AG73" s="35">
        <v>4728131</v>
      </c>
      <c r="AH73" s="35">
        <v>4747933</v>
      </c>
      <c r="AI73" s="35">
        <v>4786452</v>
      </c>
      <c r="AJ73" s="35">
        <v>4807837</v>
      </c>
      <c r="AK73" s="2"/>
      <c r="AL73" s="14">
        <f t="shared" si="37"/>
        <v>139118114</v>
      </c>
      <c r="AM73" s="21">
        <v>0.75</v>
      </c>
    </row>
    <row r="74" spans="1:39">
      <c r="A74" s="4" t="s">
        <v>42</v>
      </c>
      <c r="B74" s="19">
        <v>8.3299999999999997E-4</v>
      </c>
      <c r="C74" s="19">
        <v>2.7700000000000001E-4</v>
      </c>
      <c r="D74" s="19">
        <v>1.1100000000000001E-3</v>
      </c>
      <c r="E74" s="20">
        <v>2.86</v>
      </c>
      <c r="F74" s="35">
        <v>680068</v>
      </c>
      <c r="G74" s="35">
        <v>684131</v>
      </c>
      <c r="H74" s="35">
        <v>688219</v>
      </c>
      <c r="I74" s="35">
        <v>692331</v>
      </c>
      <c r="J74" s="35">
        <v>696467</v>
      </c>
      <c r="K74" s="35">
        <v>700628</v>
      </c>
      <c r="L74" s="35">
        <v>704814</v>
      </c>
      <c r="M74" s="35">
        <v>709025</v>
      </c>
      <c r="N74" s="35">
        <v>713261</v>
      </c>
      <c r="O74" s="35">
        <v>717523</v>
      </c>
      <c r="P74" s="35">
        <v>726122</v>
      </c>
      <c r="Q74" s="35">
        <v>730461</v>
      </c>
      <c r="R74" s="35">
        <v>734825</v>
      </c>
      <c r="S74" s="35">
        <v>739215</v>
      </c>
      <c r="T74" s="35">
        <v>743632</v>
      </c>
      <c r="U74" s="35">
        <v>748075</v>
      </c>
      <c r="V74" s="35">
        <v>750295</v>
      </c>
      <c r="W74" s="35">
        <v>752522</v>
      </c>
      <c r="X74" s="35">
        <v>754755</v>
      </c>
      <c r="Y74" s="35">
        <v>756995</v>
      </c>
      <c r="Z74" s="35">
        <v>759242</v>
      </c>
      <c r="AA74" s="35">
        <v>761495</v>
      </c>
      <c r="AB74" s="35">
        <v>763755</v>
      </c>
      <c r="AC74" s="35">
        <v>766022</v>
      </c>
      <c r="AD74" s="35">
        <v>768295</v>
      </c>
      <c r="AE74" s="35">
        <v>770575</v>
      </c>
      <c r="AF74" s="35">
        <v>771289</v>
      </c>
      <c r="AG74" s="35">
        <v>773435</v>
      </c>
      <c r="AH74" s="35">
        <v>775587</v>
      </c>
      <c r="AI74" s="35">
        <v>779764</v>
      </c>
      <c r="AJ74" s="35">
        <v>782078</v>
      </c>
      <c r="AK74" s="2"/>
      <c r="AL74" s="14">
        <f t="shared" si="37"/>
        <v>22894901</v>
      </c>
      <c r="AM74" s="21">
        <v>0.75</v>
      </c>
    </row>
    <row r="75" spans="1:39">
      <c r="A75" s="4" t="s">
        <v>43</v>
      </c>
      <c r="B75" s="19">
        <v>2.0720000000000001E-3</v>
      </c>
      <c r="C75" s="19">
        <v>5.1800000000000001E-4</v>
      </c>
      <c r="D75" s="19">
        <v>2.5899999999999999E-3</v>
      </c>
      <c r="E75" s="20">
        <v>6.68</v>
      </c>
      <c r="F75" s="35">
        <v>1654632</v>
      </c>
      <c r="G75" s="35">
        <v>1659101</v>
      </c>
      <c r="H75" s="35">
        <v>1663582</v>
      </c>
      <c r="I75" s="35">
        <v>1668075</v>
      </c>
      <c r="J75" s="35">
        <v>1672581</v>
      </c>
      <c r="K75" s="35">
        <v>1677098</v>
      </c>
      <c r="L75" s="35">
        <v>1681628</v>
      </c>
      <c r="M75" s="35">
        <v>1686170</v>
      </c>
      <c r="N75" s="35">
        <v>1690724</v>
      </c>
      <c r="O75" s="35">
        <v>1695291</v>
      </c>
      <c r="P75" s="35">
        <v>1704461</v>
      </c>
      <c r="Q75" s="35">
        <v>1709065</v>
      </c>
      <c r="R75" s="35">
        <v>1713681</v>
      </c>
      <c r="S75" s="35">
        <v>1718309</v>
      </c>
      <c r="T75" s="35">
        <v>1722950</v>
      </c>
      <c r="U75" s="35">
        <v>1727604</v>
      </c>
      <c r="V75" s="35">
        <v>1731644</v>
      </c>
      <c r="W75" s="35">
        <v>1735693</v>
      </c>
      <c r="X75" s="35">
        <v>1739751</v>
      </c>
      <c r="Y75" s="35">
        <v>1743819</v>
      </c>
      <c r="Z75" s="35">
        <v>1747897</v>
      </c>
      <c r="AA75" s="35">
        <v>1751984</v>
      </c>
      <c r="AB75" s="35">
        <v>1756080</v>
      </c>
      <c r="AC75" s="35">
        <v>1760187</v>
      </c>
      <c r="AD75" s="35">
        <v>1764302</v>
      </c>
      <c r="AE75" s="35">
        <v>1768428</v>
      </c>
      <c r="AF75" s="35">
        <v>1769719</v>
      </c>
      <c r="AG75" s="35">
        <v>1773598</v>
      </c>
      <c r="AH75" s="35">
        <v>1777486</v>
      </c>
      <c r="AI75" s="35">
        <v>1785026</v>
      </c>
      <c r="AJ75" s="35">
        <v>1789200</v>
      </c>
      <c r="AK75" s="2"/>
      <c r="AL75" s="14">
        <f t="shared" si="37"/>
        <v>53439766</v>
      </c>
      <c r="AM75" s="21">
        <v>0.8</v>
      </c>
    </row>
    <row r="76" spans="1:39">
      <c r="A76" s="4" t="s">
        <v>44</v>
      </c>
      <c r="B76" s="19">
        <v>3.1399999999999999E-4</v>
      </c>
      <c r="C76" s="19">
        <v>7.8999999999999996E-5</v>
      </c>
      <c r="D76" s="19">
        <v>3.9300000000000001E-4</v>
      </c>
      <c r="E76" s="20">
        <v>1.01</v>
      </c>
      <c r="F76" s="35">
        <v>250631</v>
      </c>
      <c r="G76" s="35">
        <v>251348</v>
      </c>
      <c r="H76" s="35">
        <v>252067</v>
      </c>
      <c r="I76" s="35">
        <v>252788</v>
      </c>
      <c r="J76" s="35">
        <v>253511</v>
      </c>
      <c r="K76" s="35">
        <v>254236</v>
      </c>
      <c r="L76" s="35">
        <v>254964</v>
      </c>
      <c r="M76" s="35">
        <v>255693</v>
      </c>
      <c r="N76" s="35">
        <v>256425</v>
      </c>
      <c r="O76" s="35">
        <v>257158</v>
      </c>
      <c r="P76" s="35">
        <v>258631</v>
      </c>
      <c r="Q76" s="35">
        <v>259371</v>
      </c>
      <c r="R76" s="35">
        <v>260113</v>
      </c>
      <c r="S76" s="35">
        <v>260857</v>
      </c>
      <c r="T76" s="35">
        <v>261604</v>
      </c>
      <c r="U76" s="35">
        <v>262352</v>
      </c>
      <c r="V76" s="35">
        <v>262885</v>
      </c>
      <c r="W76" s="35">
        <v>263420</v>
      </c>
      <c r="X76" s="35">
        <v>263955</v>
      </c>
      <c r="Y76" s="35">
        <v>264491</v>
      </c>
      <c r="Z76" s="35">
        <v>265029</v>
      </c>
      <c r="AA76" s="35">
        <v>265568</v>
      </c>
      <c r="AB76" s="35">
        <v>266107</v>
      </c>
      <c r="AC76" s="35">
        <v>266648</v>
      </c>
      <c r="AD76" s="35">
        <v>267190</v>
      </c>
      <c r="AE76" s="35">
        <v>267733</v>
      </c>
      <c r="AF76" s="35">
        <v>267903</v>
      </c>
      <c r="AG76" s="35">
        <v>268414</v>
      </c>
      <c r="AH76" s="35">
        <v>268925</v>
      </c>
      <c r="AI76" s="35">
        <v>269916</v>
      </c>
      <c r="AJ76" s="35">
        <v>270465</v>
      </c>
      <c r="AK76" s="2"/>
      <c r="AL76" s="14">
        <f t="shared" si="37"/>
        <v>8100398</v>
      </c>
      <c r="AM76" s="21">
        <v>0.8</v>
      </c>
    </row>
    <row r="77" spans="1:39">
      <c r="A77" s="4" t="s">
        <v>45</v>
      </c>
      <c r="B77" s="19">
        <v>9.8499999999999998E-4</v>
      </c>
      <c r="C77" s="19">
        <v>5.31E-4</v>
      </c>
      <c r="D77" s="19">
        <v>1.516E-3</v>
      </c>
      <c r="E77" s="20">
        <v>3.91</v>
      </c>
      <c r="F77" s="35">
        <v>1009200</v>
      </c>
      <c r="G77" s="35">
        <v>1009200</v>
      </c>
      <c r="H77" s="35">
        <v>1009200</v>
      </c>
      <c r="I77" s="35">
        <v>1009200</v>
      </c>
      <c r="J77" s="35">
        <v>1009200</v>
      </c>
      <c r="K77" s="35">
        <v>1009200</v>
      </c>
      <c r="L77" s="35">
        <v>1009200</v>
      </c>
      <c r="M77" s="35">
        <v>1009200</v>
      </c>
      <c r="N77" s="35">
        <v>1009200</v>
      </c>
      <c r="O77" s="35">
        <v>1009200</v>
      </c>
      <c r="P77" s="35">
        <v>1009200</v>
      </c>
      <c r="Q77" s="35">
        <v>1009200</v>
      </c>
      <c r="R77" s="35">
        <v>1009200</v>
      </c>
      <c r="S77" s="35">
        <v>1009200</v>
      </c>
      <c r="T77" s="35">
        <v>1009200</v>
      </c>
      <c r="U77" s="35">
        <v>1009200</v>
      </c>
      <c r="V77" s="35">
        <v>1009200</v>
      </c>
      <c r="W77" s="35">
        <v>1009200</v>
      </c>
      <c r="X77" s="35">
        <v>1009200</v>
      </c>
      <c r="Y77" s="35">
        <v>1009200</v>
      </c>
      <c r="Z77" s="35">
        <v>1009200</v>
      </c>
      <c r="AA77" s="35">
        <v>1009200</v>
      </c>
      <c r="AB77" s="35">
        <v>1009200</v>
      </c>
      <c r="AC77" s="35">
        <v>1009200</v>
      </c>
      <c r="AD77" s="35">
        <v>1009200</v>
      </c>
      <c r="AE77" s="35">
        <v>1009200</v>
      </c>
      <c r="AF77" s="35">
        <v>1009200</v>
      </c>
      <c r="AG77" s="35">
        <v>1009200</v>
      </c>
      <c r="AH77" s="35">
        <v>1009200</v>
      </c>
      <c r="AI77" s="35">
        <v>1009200</v>
      </c>
      <c r="AJ77" s="35">
        <v>1009200</v>
      </c>
      <c r="AK77" s="2"/>
      <c r="AL77" s="14">
        <f t="shared" si="37"/>
        <v>31285200</v>
      </c>
      <c r="AM77" s="21">
        <v>0.65</v>
      </c>
    </row>
    <row r="78" spans="1:39">
      <c r="A78" s="4" t="s">
        <v>46</v>
      </c>
      <c r="B78" s="19">
        <v>3.1050000000000001E-3</v>
      </c>
      <c r="C78" s="19">
        <v>6.8099999999999996E-4</v>
      </c>
      <c r="D78" s="19">
        <v>3.7859999999999999E-3</v>
      </c>
      <c r="E78" s="20">
        <v>9.77</v>
      </c>
      <c r="F78" s="35">
        <v>2519527</v>
      </c>
      <c r="G78" s="35">
        <v>2519527</v>
      </c>
      <c r="H78" s="35">
        <v>2519527</v>
      </c>
      <c r="I78" s="35">
        <v>2519527</v>
      </c>
      <c r="J78" s="35">
        <v>2519527</v>
      </c>
      <c r="K78" s="35">
        <v>2519527</v>
      </c>
      <c r="L78" s="35">
        <v>2519527</v>
      </c>
      <c r="M78" s="35">
        <v>2519527</v>
      </c>
      <c r="N78" s="35">
        <v>2519527</v>
      </c>
      <c r="O78" s="35">
        <v>2519527</v>
      </c>
      <c r="P78" s="35">
        <v>2519527</v>
      </c>
      <c r="Q78" s="35">
        <v>2519527</v>
      </c>
      <c r="R78" s="35">
        <v>2519527</v>
      </c>
      <c r="S78" s="35">
        <v>2519527</v>
      </c>
      <c r="T78" s="35">
        <v>2519527</v>
      </c>
      <c r="U78" s="35">
        <v>2519527</v>
      </c>
      <c r="V78" s="35">
        <v>2519527</v>
      </c>
      <c r="W78" s="35">
        <v>2519527</v>
      </c>
      <c r="X78" s="35">
        <v>2519527</v>
      </c>
      <c r="Y78" s="35">
        <v>2519527</v>
      </c>
      <c r="Z78" s="35">
        <v>2519527</v>
      </c>
      <c r="AA78" s="35">
        <v>2519527</v>
      </c>
      <c r="AB78" s="35">
        <v>2519527</v>
      </c>
      <c r="AC78" s="35">
        <v>2519527</v>
      </c>
      <c r="AD78" s="35">
        <v>2519527</v>
      </c>
      <c r="AE78" s="35">
        <v>2519527</v>
      </c>
      <c r="AF78" s="35">
        <v>2519527</v>
      </c>
      <c r="AG78" s="35">
        <v>2519527</v>
      </c>
      <c r="AH78" s="35">
        <v>2519527</v>
      </c>
      <c r="AI78" s="35">
        <v>2519527</v>
      </c>
      <c r="AJ78" s="35">
        <v>2519527</v>
      </c>
      <c r="AK78" s="2"/>
      <c r="AL78" s="14">
        <f t="shared" si="37"/>
        <v>78105337</v>
      </c>
      <c r="AM78" s="21">
        <v>0.82</v>
      </c>
    </row>
    <row r="79" spans="1:39">
      <c r="A79" s="4" t="s">
        <v>47</v>
      </c>
      <c r="B79" s="19">
        <v>0</v>
      </c>
      <c r="C79" s="19">
        <v>2.5969999999999999E-3</v>
      </c>
      <c r="D79" s="19">
        <v>2.5969999999999999E-3</v>
      </c>
      <c r="E79" s="20">
        <v>6.7</v>
      </c>
      <c r="F79" s="35">
        <v>1728000</v>
      </c>
      <c r="G79" s="35">
        <v>1728000</v>
      </c>
      <c r="H79" s="35">
        <v>1728000</v>
      </c>
      <c r="I79" s="35">
        <v>1728000</v>
      </c>
      <c r="J79" s="35">
        <v>1728000</v>
      </c>
      <c r="K79" s="35">
        <v>1728000</v>
      </c>
      <c r="L79" s="35">
        <v>1728000</v>
      </c>
      <c r="M79" s="35">
        <v>1728000</v>
      </c>
      <c r="N79" s="35">
        <v>1728000</v>
      </c>
      <c r="O79" s="35">
        <v>1728000</v>
      </c>
      <c r="P79" s="35">
        <v>1728000</v>
      </c>
      <c r="Q79" s="35">
        <v>1728000</v>
      </c>
      <c r="R79" s="35">
        <v>1728000</v>
      </c>
      <c r="S79" s="35">
        <v>1728000</v>
      </c>
      <c r="T79" s="35">
        <v>1728000</v>
      </c>
      <c r="U79" s="35">
        <v>1728000</v>
      </c>
      <c r="V79" s="35">
        <v>1728000</v>
      </c>
      <c r="W79" s="35">
        <v>1728000</v>
      </c>
      <c r="X79" s="35">
        <v>1728000</v>
      </c>
      <c r="Y79" s="35">
        <v>1728000</v>
      </c>
      <c r="Z79" s="35">
        <v>1728000</v>
      </c>
      <c r="AA79" s="35">
        <v>1728000</v>
      </c>
      <c r="AB79" s="35">
        <v>1728000</v>
      </c>
      <c r="AC79" s="35">
        <v>1728000</v>
      </c>
      <c r="AD79" s="35">
        <v>1728000</v>
      </c>
      <c r="AE79" s="35">
        <v>1728000</v>
      </c>
      <c r="AF79" s="35">
        <v>1728000</v>
      </c>
      <c r="AG79" s="35">
        <v>1728000</v>
      </c>
      <c r="AH79" s="35">
        <v>1728000</v>
      </c>
      <c r="AI79" s="35">
        <v>1728000</v>
      </c>
      <c r="AJ79" s="35">
        <v>1728000</v>
      </c>
      <c r="AK79" s="2"/>
      <c r="AL79" s="22">
        <f t="shared" si="37"/>
        <v>53568000</v>
      </c>
      <c r="AM79" s="23">
        <v>0</v>
      </c>
    </row>
    <row r="80" spans="1:39">
      <c r="A80" s="4" t="s">
        <v>48</v>
      </c>
      <c r="B80" s="19">
        <v>0</v>
      </c>
      <c r="C80" s="19">
        <v>9.6500000000000004E-4</v>
      </c>
      <c r="D80" s="19">
        <v>9.6500000000000004E-4</v>
      </c>
      <c r="E80" s="20">
        <v>2.4900000000000002</v>
      </c>
      <c r="F80" s="35">
        <v>642000</v>
      </c>
      <c r="G80" s="35">
        <v>642000</v>
      </c>
      <c r="H80" s="35">
        <v>642000</v>
      </c>
      <c r="I80" s="35">
        <v>642000</v>
      </c>
      <c r="J80" s="35">
        <v>642000</v>
      </c>
      <c r="K80" s="35">
        <v>642000</v>
      </c>
      <c r="L80" s="35">
        <v>642000</v>
      </c>
      <c r="M80" s="35">
        <v>642000</v>
      </c>
      <c r="N80" s="35">
        <v>642000</v>
      </c>
      <c r="O80" s="35">
        <v>642000</v>
      </c>
      <c r="P80" s="35">
        <v>642000</v>
      </c>
      <c r="Q80" s="35">
        <v>642000</v>
      </c>
      <c r="R80" s="35">
        <v>642000</v>
      </c>
      <c r="S80" s="35">
        <v>642000</v>
      </c>
      <c r="T80" s="35">
        <v>642000</v>
      </c>
      <c r="U80" s="35">
        <v>642000</v>
      </c>
      <c r="V80" s="35">
        <v>642000</v>
      </c>
      <c r="W80" s="35">
        <v>642000</v>
      </c>
      <c r="X80" s="35">
        <v>642000</v>
      </c>
      <c r="Y80" s="35">
        <v>642000</v>
      </c>
      <c r="Z80" s="35">
        <v>642000</v>
      </c>
      <c r="AA80" s="35">
        <v>642000</v>
      </c>
      <c r="AB80" s="35">
        <v>642000</v>
      </c>
      <c r="AC80" s="35">
        <v>642000</v>
      </c>
      <c r="AD80" s="35">
        <v>642000</v>
      </c>
      <c r="AE80" s="35">
        <v>642000</v>
      </c>
      <c r="AF80" s="35">
        <v>642000</v>
      </c>
      <c r="AG80" s="35">
        <v>642000</v>
      </c>
      <c r="AH80" s="35">
        <v>642000</v>
      </c>
      <c r="AI80" s="35">
        <v>642000</v>
      </c>
      <c r="AJ80" s="35">
        <v>642000</v>
      </c>
      <c r="AK80" s="2"/>
      <c r="AL80" s="22">
        <f t="shared" si="37"/>
        <v>19902000</v>
      </c>
      <c r="AM80" s="23">
        <v>0</v>
      </c>
    </row>
    <row r="81" spans="1:39">
      <c r="A81" s="4" t="s">
        <v>49</v>
      </c>
      <c r="B81" s="19">
        <v>0</v>
      </c>
      <c r="C81" s="19">
        <v>2.3699999999999999E-4</v>
      </c>
      <c r="D81" s="19">
        <v>2.3699999999999999E-4</v>
      </c>
      <c r="E81" s="20">
        <v>0.61</v>
      </c>
      <c r="F81" s="35">
        <v>157500</v>
      </c>
      <c r="G81" s="35">
        <v>157500</v>
      </c>
      <c r="H81" s="35">
        <v>157500</v>
      </c>
      <c r="I81" s="35">
        <v>157500</v>
      </c>
      <c r="J81" s="35">
        <v>157500</v>
      </c>
      <c r="K81" s="35">
        <v>157500</v>
      </c>
      <c r="L81" s="35">
        <v>157500</v>
      </c>
      <c r="M81" s="35">
        <v>157500</v>
      </c>
      <c r="N81" s="35">
        <v>157500</v>
      </c>
      <c r="O81" s="35">
        <v>157500</v>
      </c>
      <c r="P81" s="35">
        <v>157500</v>
      </c>
      <c r="Q81" s="35">
        <v>157500</v>
      </c>
      <c r="R81" s="35">
        <v>157500</v>
      </c>
      <c r="S81" s="35">
        <v>157500</v>
      </c>
      <c r="T81" s="35">
        <v>157500</v>
      </c>
      <c r="U81" s="35">
        <v>157500</v>
      </c>
      <c r="V81" s="35">
        <v>157500</v>
      </c>
      <c r="W81" s="35">
        <v>157500</v>
      </c>
      <c r="X81" s="35">
        <v>157500</v>
      </c>
      <c r="Y81" s="35">
        <v>157500</v>
      </c>
      <c r="Z81" s="35">
        <v>157500</v>
      </c>
      <c r="AA81" s="35">
        <v>157500</v>
      </c>
      <c r="AB81" s="35">
        <v>157500</v>
      </c>
      <c r="AC81" s="35">
        <v>157500</v>
      </c>
      <c r="AD81" s="35">
        <v>157500</v>
      </c>
      <c r="AE81" s="35">
        <v>157500</v>
      </c>
      <c r="AF81" s="35">
        <v>157500</v>
      </c>
      <c r="AG81" s="35">
        <v>157500</v>
      </c>
      <c r="AH81" s="35">
        <v>157500</v>
      </c>
      <c r="AI81" s="35">
        <v>157500</v>
      </c>
      <c r="AJ81" s="35">
        <v>157500</v>
      </c>
      <c r="AK81" s="2"/>
      <c r="AL81" s="22">
        <f t="shared" si="37"/>
        <v>4882500</v>
      </c>
      <c r="AM81" s="23">
        <v>0</v>
      </c>
    </row>
    <row r="82" spans="1:39" ht="15.75" thickBot="1">
      <c r="A82" s="15" t="s">
        <v>50</v>
      </c>
      <c r="B82" s="19">
        <v>0</v>
      </c>
      <c r="C82" s="19">
        <v>5.6800000000000004E-4</v>
      </c>
      <c r="D82" s="19">
        <v>5.6800000000000004E-4</v>
      </c>
      <c r="E82" s="24">
        <v>1.47</v>
      </c>
      <c r="F82" s="35">
        <v>378000</v>
      </c>
      <c r="G82" s="37">
        <v>378000</v>
      </c>
      <c r="H82" s="37">
        <v>378000</v>
      </c>
      <c r="I82" s="35">
        <v>378000</v>
      </c>
      <c r="J82" s="35">
        <v>378000</v>
      </c>
      <c r="K82" s="37">
        <v>378000</v>
      </c>
      <c r="L82" s="37">
        <v>378000</v>
      </c>
      <c r="M82" s="37">
        <v>378000</v>
      </c>
      <c r="N82" s="37">
        <v>378000</v>
      </c>
      <c r="O82" s="37">
        <v>378000</v>
      </c>
      <c r="P82" s="37">
        <v>378000</v>
      </c>
      <c r="Q82" s="37">
        <v>378000</v>
      </c>
      <c r="R82" s="37">
        <v>378000</v>
      </c>
      <c r="S82" s="37">
        <v>378000</v>
      </c>
      <c r="T82" s="37">
        <v>378000</v>
      </c>
      <c r="U82" s="35">
        <v>378000</v>
      </c>
      <c r="V82" s="37">
        <v>378000</v>
      </c>
      <c r="W82" s="37">
        <v>378000</v>
      </c>
      <c r="X82" s="37">
        <v>378000</v>
      </c>
      <c r="Y82" s="37">
        <v>378000</v>
      </c>
      <c r="Z82" s="37">
        <v>378000</v>
      </c>
      <c r="AA82" s="37">
        <v>378000</v>
      </c>
      <c r="AB82" s="37">
        <v>378000</v>
      </c>
      <c r="AC82" s="37">
        <v>378000</v>
      </c>
      <c r="AD82" s="37">
        <v>378000</v>
      </c>
      <c r="AE82" s="37">
        <v>378000</v>
      </c>
      <c r="AF82" s="37">
        <v>378000</v>
      </c>
      <c r="AG82" s="37">
        <v>378000</v>
      </c>
      <c r="AH82" s="37">
        <v>378000</v>
      </c>
      <c r="AI82" s="37">
        <v>378000</v>
      </c>
      <c r="AJ82" s="35">
        <v>378000</v>
      </c>
      <c r="AK82" s="2"/>
      <c r="AL82" s="22">
        <f t="shared" si="37"/>
        <v>11718000</v>
      </c>
      <c r="AM82" s="23">
        <v>0</v>
      </c>
    </row>
    <row r="83" spans="1:39" ht="15.75">
      <c r="A83" s="50" t="s">
        <v>51</v>
      </c>
      <c r="B83" s="27">
        <v>2.8794E-2</v>
      </c>
      <c r="C83" s="27">
        <v>9.9690000000000004E-3</v>
      </c>
      <c r="D83" s="27">
        <v>3.8762999999999999E-2</v>
      </c>
      <c r="E83" s="28">
        <v>100</v>
      </c>
      <c r="F83" s="38">
        <v>24642267</v>
      </c>
      <c r="G83" s="38">
        <v>24716910</v>
      </c>
      <c r="H83" s="38">
        <v>24791935</v>
      </c>
      <c r="I83" s="38">
        <v>24867338</v>
      </c>
      <c r="J83" s="38">
        <v>24943127</v>
      </c>
      <c r="K83" s="38">
        <v>25019299</v>
      </c>
      <c r="L83" s="38">
        <v>25095862</v>
      </c>
      <c r="M83" s="38">
        <v>25172815</v>
      </c>
      <c r="N83" s="38">
        <v>25250162</v>
      </c>
      <c r="O83" s="38">
        <v>25327906</v>
      </c>
      <c r="P83" s="38">
        <v>25484589</v>
      </c>
      <c r="Q83" s="38">
        <v>25563537</v>
      </c>
      <c r="R83" s="38">
        <v>25642888</v>
      </c>
      <c r="S83" s="38">
        <v>25722650</v>
      </c>
      <c r="T83" s="38">
        <v>25802823</v>
      </c>
      <c r="U83" s="38">
        <v>25883411</v>
      </c>
      <c r="V83" s="38">
        <v>25946337</v>
      </c>
      <c r="W83" s="38">
        <v>26009475</v>
      </c>
      <c r="X83" s="38">
        <v>26072825</v>
      </c>
      <c r="Y83" s="38">
        <v>26136392</v>
      </c>
      <c r="Z83" s="38">
        <v>26200175</v>
      </c>
      <c r="AA83" s="38">
        <v>26264175</v>
      </c>
      <c r="AB83" s="38">
        <v>26328389</v>
      </c>
      <c r="AC83" s="38">
        <v>26392824</v>
      </c>
      <c r="AD83" s="38">
        <v>26457475</v>
      </c>
      <c r="AE83" s="38">
        <v>26522347</v>
      </c>
      <c r="AF83" s="38">
        <v>26542664</v>
      </c>
      <c r="AG83" s="38">
        <v>26603747</v>
      </c>
      <c r="AH83" s="38">
        <v>26665024</v>
      </c>
      <c r="AI83" s="38">
        <v>26784044</v>
      </c>
      <c r="AJ83" s="38">
        <v>26850025</v>
      </c>
      <c r="AK83" s="2"/>
      <c r="AL83" s="14">
        <f>SUM(AL70:AL82)</f>
        <v>799703437</v>
      </c>
      <c r="AM83" s="2"/>
    </row>
    <row r="84" spans="1:39" ht="15.75">
      <c r="A84" s="46" t="s">
        <v>52</v>
      </c>
      <c r="B84" s="49"/>
      <c r="C84" s="49"/>
      <c r="D84" s="47"/>
      <c r="E84" s="47"/>
      <c r="F84" s="48">
        <v>3.8754999999999998E-2</v>
      </c>
      <c r="G84" s="48">
        <v>3.8760000000000003E-2</v>
      </c>
      <c r="H84" s="48">
        <v>3.8766000000000002E-2</v>
      </c>
      <c r="I84" s="48">
        <v>3.8772000000000001E-2</v>
      </c>
      <c r="J84" s="48">
        <v>3.8778E-2</v>
      </c>
      <c r="K84" s="48">
        <v>3.8785E-2</v>
      </c>
      <c r="L84" s="48">
        <v>3.8790999999999999E-2</v>
      </c>
      <c r="M84" s="48">
        <v>3.8797999999999999E-2</v>
      </c>
      <c r="N84" s="48">
        <v>3.8804999999999999E-2</v>
      </c>
      <c r="O84" s="48">
        <v>3.8813E-2</v>
      </c>
      <c r="P84" s="48">
        <v>3.8828000000000001E-2</v>
      </c>
      <c r="Q84" s="48">
        <v>3.8836000000000002E-2</v>
      </c>
      <c r="R84" s="48">
        <v>3.8844999999999998E-2</v>
      </c>
      <c r="S84" s="48">
        <v>3.8852999999999999E-2</v>
      </c>
      <c r="T84" s="48">
        <v>3.8862000000000001E-2</v>
      </c>
      <c r="U84" s="48">
        <v>3.8871000000000003E-2</v>
      </c>
      <c r="V84" s="48">
        <v>3.8850999999999997E-2</v>
      </c>
      <c r="W84" s="48">
        <v>3.8831999999999998E-2</v>
      </c>
      <c r="X84" s="48">
        <v>3.8811999999999999E-2</v>
      </c>
      <c r="Y84" s="48">
        <v>3.8792E-2</v>
      </c>
      <c r="Z84" s="48">
        <v>3.8773000000000002E-2</v>
      </c>
      <c r="AA84" s="48">
        <v>3.8753000000000003E-2</v>
      </c>
      <c r="AB84" s="48">
        <v>3.8733999999999998E-2</v>
      </c>
      <c r="AC84" s="48">
        <v>3.8714999999999999E-2</v>
      </c>
      <c r="AD84" s="48">
        <v>3.8696000000000001E-2</v>
      </c>
      <c r="AE84" s="48">
        <v>3.8677000000000003E-2</v>
      </c>
      <c r="AF84" s="48">
        <v>3.8670999999999997E-2</v>
      </c>
      <c r="AG84" s="48">
        <v>3.8653E-2</v>
      </c>
      <c r="AH84" s="48">
        <v>3.8635000000000003E-2</v>
      </c>
      <c r="AI84" s="48">
        <v>3.8601999999999997E-2</v>
      </c>
      <c r="AJ84" s="48">
        <v>3.8582999999999999E-2</v>
      </c>
      <c r="AK84" s="2"/>
      <c r="AL84" s="30">
        <f>+AL83/AL67/1000</f>
        <v>3.8763185679369296E-2</v>
      </c>
      <c r="AM84" s="2"/>
    </row>
    <row r="85" spans="1:39" ht="15.75">
      <c r="A85" s="3" t="s">
        <v>54</v>
      </c>
      <c r="B85" s="15"/>
      <c r="C85" s="15"/>
      <c r="D85" s="15"/>
      <c r="E85" s="15"/>
      <c r="F85" s="39">
        <f>+B83</f>
        <v>2.8794E-2</v>
      </c>
      <c r="G85" s="39">
        <f>+F85</f>
        <v>2.8794E-2</v>
      </c>
      <c r="H85" s="39">
        <f t="shared" ref="H85:AJ85" si="38">+G85</f>
        <v>2.8794E-2</v>
      </c>
      <c r="I85" s="39">
        <f t="shared" si="38"/>
        <v>2.8794E-2</v>
      </c>
      <c r="J85" s="39">
        <f t="shared" si="38"/>
        <v>2.8794E-2</v>
      </c>
      <c r="K85" s="39">
        <f t="shared" si="38"/>
        <v>2.8794E-2</v>
      </c>
      <c r="L85" s="39">
        <f t="shared" si="38"/>
        <v>2.8794E-2</v>
      </c>
      <c r="M85" s="39">
        <f t="shared" si="38"/>
        <v>2.8794E-2</v>
      </c>
      <c r="N85" s="39">
        <f t="shared" si="38"/>
        <v>2.8794E-2</v>
      </c>
      <c r="O85" s="39">
        <f t="shared" si="38"/>
        <v>2.8794E-2</v>
      </c>
      <c r="P85" s="39">
        <f t="shared" si="38"/>
        <v>2.8794E-2</v>
      </c>
      <c r="Q85" s="39">
        <f t="shared" si="38"/>
        <v>2.8794E-2</v>
      </c>
      <c r="R85" s="39">
        <f t="shared" si="38"/>
        <v>2.8794E-2</v>
      </c>
      <c r="S85" s="39">
        <f t="shared" si="38"/>
        <v>2.8794E-2</v>
      </c>
      <c r="T85" s="39">
        <f t="shared" si="38"/>
        <v>2.8794E-2</v>
      </c>
      <c r="U85" s="39">
        <f t="shared" si="38"/>
        <v>2.8794E-2</v>
      </c>
      <c r="V85" s="39">
        <f t="shared" si="38"/>
        <v>2.8794E-2</v>
      </c>
      <c r="W85" s="39">
        <f t="shared" si="38"/>
        <v>2.8794E-2</v>
      </c>
      <c r="X85" s="39">
        <f t="shared" si="38"/>
        <v>2.8794E-2</v>
      </c>
      <c r="Y85" s="39">
        <f t="shared" si="38"/>
        <v>2.8794E-2</v>
      </c>
      <c r="Z85" s="39">
        <f t="shared" si="38"/>
        <v>2.8794E-2</v>
      </c>
      <c r="AA85" s="39">
        <f t="shared" si="38"/>
        <v>2.8794E-2</v>
      </c>
      <c r="AB85" s="39">
        <f t="shared" si="38"/>
        <v>2.8794E-2</v>
      </c>
      <c r="AC85" s="39">
        <f t="shared" si="38"/>
        <v>2.8794E-2</v>
      </c>
      <c r="AD85" s="39">
        <f t="shared" si="38"/>
        <v>2.8794E-2</v>
      </c>
      <c r="AE85" s="39">
        <f t="shared" si="38"/>
        <v>2.8794E-2</v>
      </c>
      <c r="AF85" s="39">
        <f t="shared" si="38"/>
        <v>2.8794E-2</v>
      </c>
      <c r="AG85" s="39">
        <f t="shared" si="38"/>
        <v>2.8794E-2</v>
      </c>
      <c r="AH85" s="39">
        <f t="shared" si="38"/>
        <v>2.8794E-2</v>
      </c>
      <c r="AI85" s="39">
        <f t="shared" si="38"/>
        <v>2.8794E-2</v>
      </c>
      <c r="AJ85" s="39">
        <f t="shared" si="38"/>
        <v>2.8794E-2</v>
      </c>
      <c r="AK85" s="40"/>
      <c r="AL85" s="41"/>
      <c r="AM85" s="40"/>
    </row>
    <row r="86" spans="1:39" ht="16.5" thickBot="1">
      <c r="A86" s="42" t="s">
        <v>55</v>
      </c>
      <c r="B86" s="43"/>
      <c r="C86" s="43"/>
      <c r="D86" s="43"/>
      <c r="E86" s="43"/>
      <c r="F86" s="44">
        <f>+F84-F85</f>
        <v>9.9609999999999976E-3</v>
      </c>
      <c r="G86" s="44">
        <f>+G84-G85</f>
        <v>9.9660000000000026E-3</v>
      </c>
      <c r="H86" s="44">
        <f t="shared" ref="H86" si="39">+H84-H85</f>
        <v>9.9720000000000017E-3</v>
      </c>
      <c r="I86" s="44">
        <f t="shared" ref="I86" si="40">+I84-I85</f>
        <v>9.9780000000000008E-3</v>
      </c>
      <c r="J86" s="44">
        <f t="shared" ref="J86" si="41">+J84-J85</f>
        <v>9.9839999999999998E-3</v>
      </c>
      <c r="K86" s="44">
        <f t="shared" ref="K86" si="42">+K84-K85</f>
        <v>9.9909999999999999E-3</v>
      </c>
      <c r="L86" s="44">
        <f t="shared" ref="L86" si="43">+L84-L85</f>
        <v>9.9969999999999989E-3</v>
      </c>
      <c r="M86" s="44">
        <f t="shared" ref="M86" si="44">+M84-M85</f>
        <v>1.0003999999999999E-2</v>
      </c>
      <c r="N86" s="44">
        <f t="shared" ref="N86" si="45">+N84-N85</f>
        <v>1.0010999999999999E-2</v>
      </c>
      <c r="O86" s="44">
        <f t="shared" ref="O86" si="46">+O84-O85</f>
        <v>1.0019E-2</v>
      </c>
      <c r="P86" s="44">
        <f t="shared" ref="P86" si="47">+P84-P85</f>
        <v>1.0034000000000001E-2</v>
      </c>
      <c r="Q86" s="44">
        <f t="shared" ref="Q86" si="48">+Q84-Q85</f>
        <v>1.0042000000000002E-2</v>
      </c>
      <c r="R86" s="44">
        <f t="shared" ref="R86" si="49">+R84-R85</f>
        <v>1.0050999999999997E-2</v>
      </c>
      <c r="S86" s="44">
        <f t="shared" ref="S86" si="50">+S84-S85</f>
        <v>1.0058999999999998E-2</v>
      </c>
      <c r="T86" s="44">
        <f t="shared" ref="T86" si="51">+T84-T85</f>
        <v>1.0068000000000001E-2</v>
      </c>
      <c r="U86" s="44">
        <f t="shared" ref="U86" si="52">+U84-U85</f>
        <v>1.0077000000000003E-2</v>
      </c>
      <c r="V86" s="44">
        <f t="shared" ref="V86" si="53">+V84-V85</f>
        <v>1.0056999999999996E-2</v>
      </c>
      <c r="W86" s="44">
        <f t="shared" ref="W86" si="54">+W84-W85</f>
        <v>1.0037999999999998E-2</v>
      </c>
      <c r="X86" s="44">
        <f t="shared" ref="X86" si="55">+X84-X85</f>
        <v>1.0017999999999999E-2</v>
      </c>
      <c r="Y86" s="44">
        <f t="shared" ref="Y86" si="56">+Y84-Y85</f>
        <v>9.9979999999999999E-3</v>
      </c>
      <c r="Z86" s="44">
        <f t="shared" ref="Z86" si="57">+Z84-Z85</f>
        <v>9.9790000000000018E-3</v>
      </c>
      <c r="AA86" s="44">
        <f t="shared" ref="AA86" si="58">+AA84-AA85</f>
        <v>9.9590000000000026E-3</v>
      </c>
      <c r="AB86" s="44">
        <f t="shared" ref="AB86" si="59">+AB84-AB85</f>
        <v>9.9399999999999974E-3</v>
      </c>
      <c r="AC86" s="44">
        <f t="shared" ref="AC86" si="60">+AC84-AC85</f>
        <v>9.9209999999999993E-3</v>
      </c>
      <c r="AD86" s="44">
        <f t="shared" ref="AD86" si="61">+AD84-AD85</f>
        <v>9.9020000000000011E-3</v>
      </c>
      <c r="AE86" s="44">
        <f t="shared" ref="AE86" si="62">+AE84-AE85</f>
        <v>9.8830000000000029E-3</v>
      </c>
      <c r="AF86" s="44">
        <f t="shared" ref="AF86" si="63">+AF84-AF85</f>
        <v>9.8769999999999969E-3</v>
      </c>
      <c r="AG86" s="44">
        <f t="shared" ref="AG86" si="64">+AG84-AG85</f>
        <v>9.8589999999999997E-3</v>
      </c>
      <c r="AH86" s="44">
        <f t="shared" ref="AH86" si="65">+AH84-AH85</f>
        <v>9.8410000000000025E-3</v>
      </c>
      <c r="AI86" s="44">
        <f t="shared" ref="AI86" si="66">+AI84-AI85</f>
        <v>9.8079999999999973E-3</v>
      </c>
      <c r="AJ86" s="44">
        <f t="shared" ref="AJ86" si="67">+AJ84-AJ85</f>
        <v>9.7889999999999991E-3</v>
      </c>
      <c r="AK86" s="40"/>
      <c r="AL86" s="41"/>
      <c r="AM86" s="40"/>
    </row>
    <row r="87" spans="1:39" ht="15.75">
      <c r="A87" s="4" t="s">
        <v>60</v>
      </c>
      <c r="B87" s="4"/>
      <c r="C87" s="4"/>
      <c r="D87" s="4"/>
      <c r="E87" s="4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0"/>
      <c r="AL87" s="41"/>
      <c r="AM87" s="40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Opex Res Chile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2011-04-11T12:31:38Z</dcterms:created>
  <dcterms:modified xsi:type="dcterms:W3CDTF">2011-08-19T19:59:32Z</dcterms:modified>
</cp:coreProperties>
</file>