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275" windowHeight="7455"/>
  </bookViews>
  <sheets>
    <sheet name="P9 Q 9.5.31 a 9.5.33 OpexParagu" sheetId="1" r:id="rId1"/>
  </sheets>
  <externalReferences>
    <externalReference r:id="rId2"/>
    <externalReference r:id="rId3"/>
    <externalReference r:id="rId4"/>
  </externalReferences>
  <definedNames>
    <definedName name="BranchOffPosi">'[1]Distance Table'!$F$53</definedName>
    <definedName name="CycleLocos">'[2]Nacala Cylcle'!$G$21</definedName>
    <definedName name="CycleWagons">'[2]Nacala Cylcle'!$F$21</definedName>
    <definedName name="Info_Toets">#REF!</definedName>
    <definedName name="Info_Updated">#REF!</definedName>
    <definedName name="ManningScheduleTable">'[3]Staff Summary'!$B$3:$N$37</definedName>
    <definedName name="NacalaExitPosi">'[1]Distance Table'!$F$54</definedName>
    <definedName name="RoadVehicleLiters">[3]Vehicles!$L$75</definedName>
    <definedName name="S2_ToKm">'[1]Distance Table'!$D$5</definedName>
    <definedName name="S3A3B_BorderPosi">'[1]Distance Table'!$F$41</definedName>
    <definedName name="S4_FromKm">'[1]Distance Table'!$C$7</definedName>
    <definedName name="S4_ToKm">'[1]Distance Table'!$D$7</definedName>
    <definedName name="S6_FromKm">'[1]Distance Table'!$C$9</definedName>
    <definedName name="S6_ToKm">'[1]Distance Table'!$D$9</definedName>
    <definedName name="Sec7Regrade">'[1]Section7 Regrade'!$E$21</definedName>
    <definedName name="ShireRiverPosi">'[1]Distance Table'!$F$43</definedName>
    <definedName name="Tabel_Toets">#REF!</definedName>
    <definedName name="Temp">#REF!</definedName>
  </definedNames>
  <calcPr calcId="125725"/>
</workbook>
</file>

<file path=xl/calcChain.xml><?xml version="1.0" encoding="utf-8"?>
<calcChain xmlns="http://schemas.openxmlformats.org/spreadsheetml/2006/main">
  <c r="F84" i="1"/>
  <c r="F85" s="1"/>
  <c r="G55"/>
  <c r="G56" s="1"/>
  <c r="F55"/>
  <c r="F56" s="1"/>
  <c r="F25"/>
  <c r="F26" s="1"/>
  <c r="H63"/>
  <c r="I63" s="1"/>
  <c r="J63" s="1"/>
  <c r="K63" s="1"/>
  <c r="L63" s="1"/>
  <c r="M63" s="1"/>
  <c r="N63" s="1"/>
  <c r="O63" s="1"/>
  <c r="P63" s="1"/>
  <c r="Q63" s="1"/>
  <c r="R63" s="1"/>
  <c r="S63" s="1"/>
  <c r="T63" s="1"/>
  <c r="U63" s="1"/>
  <c r="V63" s="1"/>
  <c r="W63" s="1"/>
  <c r="X63" s="1"/>
  <c r="Y63" s="1"/>
  <c r="Z63" s="1"/>
  <c r="AA63" s="1"/>
  <c r="AB63" s="1"/>
  <c r="AC63" s="1"/>
  <c r="AD63" s="1"/>
  <c r="AE63" s="1"/>
  <c r="AF63" s="1"/>
  <c r="AG63" s="1"/>
  <c r="AH63" s="1"/>
  <c r="AI63" s="1"/>
  <c r="AJ63" s="1"/>
  <c r="G63"/>
  <c r="G33"/>
  <c r="H33" s="1"/>
  <c r="I33" s="1"/>
  <c r="J33" s="1"/>
  <c r="K33" s="1"/>
  <c r="L33" s="1"/>
  <c r="M33" s="1"/>
  <c r="N33" s="1"/>
  <c r="O33" s="1"/>
  <c r="P33" s="1"/>
  <c r="Q33" s="1"/>
  <c r="R33" s="1"/>
  <c r="S33" s="1"/>
  <c r="T33" s="1"/>
  <c r="U33" s="1"/>
  <c r="V33" s="1"/>
  <c r="W33" s="1"/>
  <c r="X33" s="1"/>
  <c r="Y33" s="1"/>
  <c r="Z33" s="1"/>
  <c r="AA33" s="1"/>
  <c r="AB33" s="1"/>
  <c r="AC33" s="1"/>
  <c r="AD33" s="1"/>
  <c r="AE33" s="1"/>
  <c r="AF33" s="1"/>
  <c r="AG33" s="1"/>
  <c r="AH33" s="1"/>
  <c r="AI33" s="1"/>
  <c r="AJ33" s="1"/>
  <c r="G3"/>
  <c r="H3" s="1"/>
  <c r="I3" s="1"/>
  <c r="J3" s="1"/>
  <c r="K3" s="1"/>
  <c r="L3" s="1"/>
  <c r="M3" s="1"/>
  <c r="N3" s="1"/>
  <c r="O3" s="1"/>
  <c r="P3" s="1"/>
  <c r="Q3" s="1"/>
  <c r="R3" s="1"/>
  <c r="S3" s="1"/>
  <c r="T3" s="1"/>
  <c r="U3" s="1"/>
  <c r="V3" s="1"/>
  <c r="W3" s="1"/>
  <c r="X3" s="1"/>
  <c r="Y3" s="1"/>
  <c r="Z3" s="1"/>
  <c r="AA3" s="1"/>
  <c r="AB3" s="1"/>
  <c r="AC3" s="1"/>
  <c r="AD3" s="1"/>
  <c r="AE3" s="1"/>
  <c r="AF3" s="1"/>
  <c r="AG3" s="1"/>
  <c r="AH3" s="1"/>
  <c r="AI3" s="1"/>
  <c r="AJ3" s="1"/>
  <c r="G84" l="1"/>
  <c r="G85" s="1"/>
  <c r="H55"/>
  <c r="G25"/>
  <c r="AL10"/>
  <c r="AL70"/>
  <c r="AL11"/>
  <c r="AL71"/>
  <c r="AL12"/>
  <c r="AL72"/>
  <c r="AL13"/>
  <c r="AL73"/>
  <c r="AL14"/>
  <c r="AL74"/>
  <c r="AL15"/>
  <c r="AL75"/>
  <c r="AL16"/>
  <c r="AL76"/>
  <c r="AL17"/>
  <c r="AL77"/>
  <c r="AL18"/>
  <c r="AL78"/>
  <c r="AL19"/>
  <c r="AL20"/>
  <c r="AL21"/>
  <c r="H84" l="1"/>
  <c r="H85" s="1"/>
  <c r="I84"/>
  <c r="H56"/>
  <c r="I55"/>
  <c r="G26"/>
  <c r="H25"/>
  <c r="AL22"/>
  <c r="AL23" s="1"/>
  <c r="AL40"/>
  <c r="AL52"/>
  <c r="AL51"/>
  <c r="AL50"/>
  <c r="AL49"/>
  <c r="AL48"/>
  <c r="AL47"/>
  <c r="AL46"/>
  <c r="AL45"/>
  <c r="AL44"/>
  <c r="AL43"/>
  <c r="AL42"/>
  <c r="AL41"/>
  <c r="AL37"/>
  <c r="AL7"/>
  <c r="AL24" l="1"/>
  <c r="I85"/>
  <c r="J84"/>
  <c r="I56"/>
  <c r="J55"/>
  <c r="H26"/>
  <c r="I25"/>
  <c r="AL66"/>
  <c r="AL53"/>
  <c r="AL54" s="1"/>
  <c r="AL69"/>
  <c r="AL79"/>
  <c r="AL81"/>
  <c r="AL80"/>
  <c r="J85" l="1"/>
  <c r="K84"/>
  <c r="J56"/>
  <c r="K55"/>
  <c r="I26"/>
  <c r="J25"/>
  <c r="AL82"/>
  <c r="AL83" s="1"/>
  <c r="K85" l="1"/>
  <c r="L84"/>
  <c r="K56"/>
  <c r="L55"/>
  <c r="J26"/>
  <c r="K25"/>
  <c r="L85" l="1"/>
  <c r="M84"/>
  <c r="L56"/>
  <c r="M55"/>
  <c r="K26"/>
  <c r="L25"/>
  <c r="M85" l="1"/>
  <c r="N84"/>
  <c r="M56"/>
  <c r="N55"/>
  <c r="L26"/>
  <c r="M25"/>
  <c r="N85" l="1"/>
  <c r="O84"/>
  <c r="N56"/>
  <c r="O55"/>
  <c r="M26"/>
  <c r="N25"/>
  <c r="O85" l="1"/>
  <c r="P84"/>
  <c r="O56"/>
  <c r="P55"/>
  <c r="N26"/>
  <c r="O25"/>
  <c r="P85" l="1"/>
  <c r="Q84"/>
  <c r="P56"/>
  <c r="Q55"/>
  <c r="O26"/>
  <c r="P25"/>
  <c r="Q85" l="1"/>
  <c r="R84"/>
  <c r="Q56"/>
  <c r="R55"/>
  <c r="P26"/>
  <c r="Q25"/>
  <c r="R85" l="1"/>
  <c r="S84"/>
  <c r="R56"/>
  <c r="S55"/>
  <c r="Q26"/>
  <c r="R25"/>
  <c r="S85" l="1"/>
  <c r="T84"/>
  <c r="S56"/>
  <c r="T55"/>
  <c r="R26"/>
  <c r="S25"/>
  <c r="T85" l="1"/>
  <c r="U84"/>
  <c r="T56"/>
  <c r="U55"/>
  <c r="S26"/>
  <c r="T25"/>
  <c r="U85" l="1"/>
  <c r="V84"/>
  <c r="U56"/>
  <c r="V55"/>
  <c r="T26"/>
  <c r="U25"/>
  <c r="V85" l="1"/>
  <c r="W84"/>
  <c r="V56"/>
  <c r="W55"/>
  <c r="U26"/>
  <c r="V25"/>
  <c r="W85" l="1"/>
  <c r="X84"/>
  <c r="W56"/>
  <c r="X55"/>
  <c r="V26"/>
  <c r="W25"/>
  <c r="X85" l="1"/>
  <c r="Y84"/>
  <c r="X56"/>
  <c r="Y55"/>
  <c r="W26"/>
  <c r="X25"/>
  <c r="Y85" l="1"/>
  <c r="Z84"/>
  <c r="Y56"/>
  <c r="Z55"/>
  <c r="X26"/>
  <c r="Y25"/>
  <c r="Z85" l="1"/>
  <c r="AA84"/>
  <c r="Z56"/>
  <c r="AA55"/>
  <c r="Y26"/>
  <c r="Z25"/>
  <c r="AA85" l="1"/>
  <c r="AB84"/>
  <c r="AA56"/>
  <c r="AB55"/>
  <c r="Z26"/>
  <c r="AA25"/>
  <c r="AB85" l="1"/>
  <c r="AC84"/>
  <c r="AB56"/>
  <c r="AC55"/>
  <c r="AA26"/>
  <c r="AB25"/>
  <c r="AC85" l="1"/>
  <c r="AD84"/>
  <c r="AC56"/>
  <c r="AD55"/>
  <c r="AB26"/>
  <c r="AC25"/>
  <c r="AD85" l="1"/>
  <c r="AE84"/>
  <c r="AD56"/>
  <c r="AE55"/>
  <c r="AC26"/>
  <c r="AD25"/>
  <c r="AE85" l="1"/>
  <c r="AF84"/>
  <c r="AE56"/>
  <c r="AF55"/>
  <c r="AD26"/>
  <c r="AE25"/>
  <c r="AF85" l="1"/>
  <c r="AG84"/>
  <c r="AF56"/>
  <c r="AG55"/>
  <c r="AE26"/>
  <c r="AF25"/>
  <c r="AG85" l="1"/>
  <c r="AH84"/>
  <c r="AG56"/>
  <c r="AH55"/>
  <c r="AF26"/>
  <c r="AG25"/>
  <c r="AH85" l="1"/>
  <c r="AI84"/>
  <c r="AH56"/>
  <c r="AI55"/>
  <c r="AG26"/>
  <c r="AH25"/>
  <c r="AI85" l="1"/>
  <c r="AJ84"/>
  <c r="AJ85" s="1"/>
  <c r="AI56"/>
  <c r="AJ55"/>
  <c r="AJ56" s="1"/>
  <c r="AH26"/>
  <c r="AI25"/>
  <c r="AI26" l="1"/>
  <c r="AJ25"/>
  <c r="AJ26" s="1"/>
</calcChain>
</file>

<file path=xl/sharedStrings.xml><?xml version="1.0" encoding="utf-8"?>
<sst xmlns="http://schemas.openxmlformats.org/spreadsheetml/2006/main" count="185" uniqueCount="61">
  <si>
    <t>1º Ano</t>
  </si>
  <si>
    <t>2º Ano</t>
  </si>
  <si>
    <t>3º Ano</t>
  </si>
  <si>
    <t>4º Ano</t>
  </si>
  <si>
    <t>5º Ano</t>
  </si>
  <si>
    <t>6º Ano</t>
  </si>
  <si>
    <t>7º Ano</t>
  </si>
  <si>
    <t>8º Ano</t>
  </si>
  <si>
    <t>9º Ano</t>
  </si>
  <si>
    <t>10º Ano</t>
  </si>
  <si>
    <t>11º Ano</t>
  </si>
  <si>
    <t>12º Ano</t>
  </si>
  <si>
    <t>13º Ano</t>
  </si>
  <si>
    <t>14º Ano</t>
  </si>
  <si>
    <t>15º Ano</t>
  </si>
  <si>
    <t>16º Ano</t>
  </si>
  <si>
    <t>17º Ano</t>
  </si>
  <si>
    <t>18º Ano</t>
  </si>
  <si>
    <t>19º Ano</t>
  </si>
  <si>
    <t>20º Ano</t>
  </si>
  <si>
    <t>21º Ano</t>
  </si>
  <si>
    <t>22º Ano</t>
  </si>
  <si>
    <t>23º Ano</t>
  </si>
  <si>
    <t>24º Ano</t>
  </si>
  <si>
    <t>25º Ano</t>
  </si>
  <si>
    <t>26º Ano</t>
  </si>
  <si>
    <t>27º Ano</t>
  </si>
  <si>
    <t>28º Ano</t>
  </si>
  <si>
    <t>29º Ano</t>
  </si>
  <si>
    <t>30º Ano</t>
  </si>
  <si>
    <t>31º Ano</t>
  </si>
  <si>
    <t>Demanda</t>
  </si>
  <si>
    <t>Produção de cargas em 1.000 tku/ano</t>
  </si>
  <si>
    <t>Variável</t>
  </si>
  <si>
    <t>Fixo</t>
  </si>
  <si>
    <t>Total</t>
  </si>
  <si>
    <t>US$/tku</t>
  </si>
  <si>
    <t>%</t>
  </si>
  <si>
    <t>Equipagem</t>
  </si>
  <si>
    <t>Combustível</t>
  </si>
  <si>
    <t>Lubrificantes</t>
  </si>
  <si>
    <t>Manutenção de locomotivas</t>
  </si>
  <si>
    <t>Seguro das locomotivas</t>
  </si>
  <si>
    <t>Manutenção de vagões</t>
  </si>
  <si>
    <t>Seguro dos vagões</t>
  </si>
  <si>
    <t>Manutenção de telecomunicações e sinalização</t>
  </si>
  <si>
    <t>Manutenção de via permanente</t>
  </si>
  <si>
    <t>Operação de pátios, CCO e postos</t>
  </si>
  <si>
    <t>Custos e despesas gerais</t>
  </si>
  <si>
    <t>Administração</t>
  </si>
  <si>
    <t>Comercial</t>
  </si>
  <si>
    <t>Total dos Custos Operacionais Anuais</t>
  </si>
  <si>
    <t>Custo Médio Anual (US$/tku)</t>
  </si>
  <si>
    <t>Discriminação</t>
  </si>
  <si>
    <t>Custo Médio Anual Variável (US$/tku)</t>
  </si>
  <si>
    <t>Custo Médio Anual Fixo (US$/tku)</t>
  </si>
  <si>
    <t>Volume de cargas geral em t/ano</t>
  </si>
  <si>
    <t>Fonte: Enefer - Consultoria, Projetos Ltda.</t>
  </si>
  <si>
    <t>TABELA 9.5.31 // OPEX  do Trecho Fronteira Brasil/Paraguai – Pirapó – Encarnación, da Fepasa – Horizonte de 2015 a 2045</t>
  </si>
  <si>
    <t>TABELA 9.5.32 // OPEX do Trecho Pirapó – Fronteira Paraguai/Argentina, da Fepasa – Horizontes de 2015 a 2045</t>
  </si>
  <si>
    <t>TABELA 9.5.33 // OPEX dos Trechos Paraguaios da Fepasa – Horizonte de 2015 a 2045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</si>
</sst>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%"/>
    <numFmt numFmtId="166" formatCode="0.0"/>
    <numFmt numFmtId="167" formatCode="#,##0.000000"/>
  </numFmts>
  <fonts count="8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Geneva"/>
    </font>
    <font>
      <b/>
      <sz val="12"/>
      <color theme="6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0" fontId="6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2" borderId="0" xfId="0" applyFont="1" applyFill="1"/>
    <xf numFmtId="0" fontId="2" fillId="2" borderId="1" xfId="0" applyFont="1" applyFill="1" applyBorder="1"/>
    <xf numFmtId="0" fontId="3" fillId="2" borderId="0" xfId="0" applyFont="1" applyFill="1" applyBorder="1"/>
    <xf numFmtId="0" fontId="4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/>
    <xf numFmtId="0" fontId="5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/>
    <xf numFmtId="3" fontId="3" fillId="2" borderId="0" xfId="0" applyNumberFormat="1" applyFont="1" applyFill="1" applyBorder="1"/>
    <xf numFmtId="3" fontId="4" fillId="0" borderId="0" xfId="0" applyNumberFormat="1" applyFont="1"/>
    <xf numFmtId="3" fontId="3" fillId="2" borderId="0" xfId="0" applyNumberFormat="1" applyFont="1" applyFill="1"/>
    <xf numFmtId="0" fontId="3" fillId="2" borderId="1" xfId="0" applyFont="1" applyFill="1" applyBorder="1"/>
    <xf numFmtId="3" fontId="3" fillId="2" borderId="1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9" fontId="3" fillId="0" borderId="0" xfId="0" applyNumberFormat="1" applyFont="1" applyAlignment="1">
      <alignment horizontal="center"/>
    </xf>
    <xf numFmtId="3" fontId="4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67" fontId="4" fillId="0" borderId="0" xfId="0" applyNumberFormat="1" applyFont="1"/>
    <xf numFmtId="164" fontId="4" fillId="0" borderId="0" xfId="0" applyNumberFormat="1" applyFont="1"/>
    <xf numFmtId="0" fontId="3" fillId="0" borderId="0" xfId="0" applyFont="1"/>
    <xf numFmtId="164" fontId="0" fillId="0" borderId="0" xfId="0" applyNumberFormat="1"/>
    <xf numFmtId="0" fontId="3" fillId="2" borderId="4" xfId="0" applyFont="1" applyFill="1" applyBorder="1"/>
    <xf numFmtId="0" fontId="3" fillId="0" borderId="0" xfId="0" applyFont="1" applyBorder="1"/>
    <xf numFmtId="0" fontId="2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4" xfId="0" applyFont="1" applyFill="1" applyBorder="1"/>
    <xf numFmtId="164" fontId="2" fillId="2" borderId="4" xfId="0" applyNumberFormat="1" applyFont="1" applyFill="1" applyBorder="1"/>
    <xf numFmtId="164" fontId="2" fillId="2" borderId="0" xfId="0" applyNumberFormat="1" applyFont="1" applyFill="1" applyBorder="1"/>
    <xf numFmtId="0" fontId="2" fillId="2" borderId="2" xfId="0" applyFont="1" applyFill="1" applyBorder="1"/>
    <xf numFmtId="164" fontId="2" fillId="2" borderId="2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/>
    <xf numFmtId="0" fontId="2" fillId="2" borderId="5" xfId="0" applyFont="1" applyFill="1" applyBorder="1"/>
    <xf numFmtId="0" fontId="3" fillId="2" borderId="5" xfId="0" applyFont="1" applyFill="1" applyBorder="1"/>
    <xf numFmtId="164" fontId="2" fillId="2" borderId="5" xfId="0" applyNumberFormat="1" applyFont="1" applyFill="1" applyBorder="1"/>
    <xf numFmtId="0" fontId="7" fillId="2" borderId="0" xfId="0" applyFont="1" applyFill="1" applyBorder="1"/>
  </cellXfs>
  <cellStyles count="3">
    <cellStyle name="Comma_Incomesn" xfId="1"/>
    <cellStyle name="Normal" xfId="0" builtinId="0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final%2014Sep2006\Main%20report%20&amp;%20anextures\FTP%20-%20Collection\Main%20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AssumptionsIAnewJ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oatize%20Maps%20and%20Reports\Draft%20BFS%20July%2030\31Jul06%201239PM%20-%203rd%20Submission%20Draft\NacalaIAnewJu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Distance Table"/>
      <sheetName val="Trackwork Quantities"/>
      <sheetName val="Earthworks Quantities"/>
      <sheetName val="Key Milestone Date Tables"/>
      <sheetName val="Design Volume File"/>
      <sheetName val="Bridges and Culverts Summary"/>
      <sheetName val="Section7 Regrade"/>
      <sheetName val="Track Unit Costs"/>
      <sheetName val="Track Unit Costs 45kg"/>
    </sheetNames>
    <sheetDataSet>
      <sheetData sheetId="0" refreshError="1"/>
      <sheetData sheetId="1">
        <row r="5">
          <cell r="D5">
            <v>60.27</v>
          </cell>
        </row>
        <row r="7">
          <cell r="C7">
            <v>759.29899999999998</v>
          </cell>
          <cell r="D7">
            <v>713.93399999999997</v>
          </cell>
        </row>
        <row r="9">
          <cell r="C9">
            <v>612.20899999999995</v>
          </cell>
          <cell r="D9">
            <v>535.46799999999996</v>
          </cell>
        </row>
        <row r="41">
          <cell r="F41">
            <v>73.599999999999994</v>
          </cell>
        </row>
        <row r="43">
          <cell r="F43">
            <v>141.655</v>
          </cell>
        </row>
        <row r="53">
          <cell r="F53">
            <v>29.355</v>
          </cell>
        </row>
        <row r="54">
          <cell r="F54">
            <v>8.3559999999999999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1">
          <cell r="E21">
            <v>42.629999999999995</v>
          </cell>
        </row>
      </sheetData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Nacala"/>
      <sheetName val="Ramp-up"/>
      <sheetName val="Nacala Distance"/>
      <sheetName val="Nacala Cylcle"/>
    </sheetNames>
    <sheetDataSet>
      <sheetData sheetId="0"/>
      <sheetData sheetId="1"/>
      <sheetData sheetId="2"/>
      <sheetData sheetId="3">
        <row r="21">
          <cell r="F21">
            <v>61.050000000000004</v>
          </cell>
          <cell r="G21">
            <v>61.050000000000004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Invest sum"/>
      <sheetName val="REhab Bridge"/>
      <sheetName val="Contruction Transport"/>
      <sheetName val="Construct Supervision"/>
      <sheetName val="Startup Team"/>
      <sheetName val="Rollstock"/>
      <sheetName val="Vehicles"/>
      <sheetName val="Provisions"/>
      <sheetName val="Mechanical maintenance"/>
      <sheetName val="Infra maintenance"/>
      <sheetName val="Telecom&amp; Signals"/>
      <sheetName val="Elec&amp;Water"/>
      <sheetName val="Logistical Management"/>
      <sheetName val="Locals"/>
      <sheetName val="Expats"/>
      <sheetName val="Staffing"/>
      <sheetName val="Staffing Corporate"/>
      <sheetName val="Staffing Outsourced"/>
      <sheetName val="Staff Summary"/>
      <sheetName val="Insurance &amp; security"/>
      <sheetName val="Inc_expen"/>
      <sheetName val="Cash"/>
      <sheetName val="Concession Fee"/>
      <sheetName val="Fixed Assets"/>
      <sheetName val="Salary Structu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5">
          <cell r="L75">
            <v>1162892.3076923077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3">
          <cell r="C3" t="str">
            <v>Ramp-up of numbers</v>
          </cell>
          <cell r="I3" t="str">
            <v>Ramp-up of cost</v>
          </cell>
        </row>
        <row r="4">
          <cell r="B4" t="str">
            <v>Department</v>
          </cell>
          <cell r="C4">
            <v>2007</v>
          </cell>
          <cell r="D4">
            <v>2008</v>
          </cell>
          <cell r="E4">
            <v>2009</v>
          </cell>
          <cell r="F4">
            <v>2010</v>
          </cell>
          <cell r="G4">
            <v>2011</v>
          </cell>
          <cell r="H4">
            <v>2012</v>
          </cell>
          <cell r="I4">
            <v>2007</v>
          </cell>
          <cell r="J4">
            <v>2008</v>
          </cell>
          <cell r="K4">
            <v>2009</v>
          </cell>
          <cell r="L4">
            <v>2010</v>
          </cell>
          <cell r="M4">
            <v>2011</v>
          </cell>
          <cell r="N4">
            <v>2012</v>
          </cell>
        </row>
        <row r="6">
          <cell r="B6" t="str">
            <v>Board</v>
          </cell>
          <cell r="C6">
            <v>2</v>
          </cell>
          <cell r="D6">
            <v>2</v>
          </cell>
          <cell r="E6">
            <v>5</v>
          </cell>
          <cell r="F6">
            <v>5</v>
          </cell>
          <cell r="G6">
            <v>5</v>
          </cell>
          <cell r="H6">
            <v>5</v>
          </cell>
        </row>
        <row r="8">
          <cell r="B8" t="str">
            <v>MD &amp; Management Support</v>
          </cell>
          <cell r="C8">
            <v>0</v>
          </cell>
          <cell r="D8">
            <v>0</v>
          </cell>
          <cell r="E8">
            <v>12</v>
          </cell>
          <cell r="F8">
            <v>14</v>
          </cell>
          <cell r="G8">
            <v>14</v>
          </cell>
          <cell r="H8">
            <v>14</v>
          </cell>
          <cell r="I8">
            <v>0</v>
          </cell>
          <cell r="J8">
            <v>0</v>
          </cell>
          <cell r="K8">
            <v>189204.76055014011</v>
          </cell>
          <cell r="L8">
            <v>407112.69052364788</v>
          </cell>
          <cell r="M8">
            <v>407112.69052364788</v>
          </cell>
          <cell r="N8">
            <v>407112.69052364788</v>
          </cell>
        </row>
        <row r="10">
          <cell r="B10" t="str">
            <v>Human Resources</v>
          </cell>
          <cell r="C10">
            <v>0</v>
          </cell>
          <cell r="D10">
            <v>0</v>
          </cell>
          <cell r="E10">
            <v>18</v>
          </cell>
          <cell r="F10">
            <v>27</v>
          </cell>
          <cell r="G10">
            <v>27</v>
          </cell>
          <cell r="H10">
            <v>27</v>
          </cell>
          <cell r="I10">
            <v>0</v>
          </cell>
          <cell r="J10">
            <v>0</v>
          </cell>
          <cell r="K10">
            <v>192852.51753250996</v>
          </cell>
          <cell r="L10">
            <v>405336.96128978813</v>
          </cell>
          <cell r="M10">
            <v>405336.96128978813</v>
          </cell>
          <cell r="N10">
            <v>405336.96128978813</v>
          </cell>
        </row>
        <row r="12">
          <cell r="B12" t="str">
            <v>Finance</v>
          </cell>
          <cell r="C12">
            <v>0</v>
          </cell>
          <cell r="D12">
            <v>0</v>
          </cell>
          <cell r="E12">
            <v>17</v>
          </cell>
          <cell r="F12">
            <v>25</v>
          </cell>
          <cell r="G12">
            <v>28</v>
          </cell>
          <cell r="H12">
            <v>28</v>
          </cell>
          <cell r="I12">
            <v>0</v>
          </cell>
          <cell r="J12">
            <v>0</v>
          </cell>
          <cell r="K12">
            <v>184828.82265062584</v>
          </cell>
          <cell r="L12">
            <v>396176.23121496302</v>
          </cell>
          <cell r="M12">
            <v>408735.24198151752</v>
          </cell>
          <cell r="N12">
            <v>408735.24198151752</v>
          </cell>
        </row>
        <row r="14">
          <cell r="B14" t="str">
            <v>Marketing</v>
          </cell>
          <cell r="C14">
            <v>0</v>
          </cell>
          <cell r="D14">
            <v>0</v>
          </cell>
          <cell r="E14">
            <v>9</v>
          </cell>
          <cell r="F14">
            <v>9</v>
          </cell>
          <cell r="G14">
            <v>9</v>
          </cell>
          <cell r="H14">
            <v>9</v>
          </cell>
          <cell r="I14">
            <v>0</v>
          </cell>
          <cell r="J14">
            <v>0</v>
          </cell>
          <cell r="K14">
            <v>53337.076731115725</v>
          </cell>
          <cell r="L14">
            <v>53337.076731115725</v>
          </cell>
          <cell r="M14">
            <v>53337.076731115725</v>
          </cell>
          <cell r="N14">
            <v>53337.076731115725</v>
          </cell>
        </row>
        <row r="16">
          <cell r="B16" t="str">
            <v>Sub-Total CVRD Coal</v>
          </cell>
          <cell r="C16">
            <v>2</v>
          </cell>
          <cell r="D16">
            <v>2</v>
          </cell>
          <cell r="E16">
            <v>61</v>
          </cell>
          <cell r="F16">
            <v>80</v>
          </cell>
          <cell r="G16">
            <v>83</v>
          </cell>
          <cell r="H16">
            <v>83</v>
          </cell>
          <cell r="I16">
            <v>0</v>
          </cell>
          <cell r="J16">
            <v>0</v>
          </cell>
          <cell r="K16">
            <v>620223.17746439157</v>
          </cell>
          <cell r="L16">
            <v>1261962.959759515</v>
          </cell>
          <cell r="M16">
            <v>1274521.9705260694</v>
          </cell>
          <cell r="N16">
            <v>1274521.9705260694</v>
          </cell>
        </row>
        <row r="18">
          <cell r="B18" t="str">
            <v>CVRD COAL Staff:</v>
          </cell>
        </row>
        <row r="20">
          <cell r="B20" t="str">
            <v>Infrastructure</v>
          </cell>
          <cell r="C20">
            <v>0</v>
          </cell>
          <cell r="D20">
            <v>0</v>
          </cell>
          <cell r="E20">
            <v>75</v>
          </cell>
          <cell r="F20">
            <v>79</v>
          </cell>
          <cell r="G20">
            <v>79</v>
          </cell>
          <cell r="H20">
            <v>79</v>
          </cell>
          <cell r="I20">
            <v>0</v>
          </cell>
          <cell r="J20">
            <v>0</v>
          </cell>
          <cell r="K20">
            <v>746619.83817829634</v>
          </cell>
          <cell r="L20">
            <v>1059819.7681518041</v>
          </cell>
          <cell r="M20">
            <v>1059819.7681518041</v>
          </cell>
          <cell r="N20">
            <v>1059819.7681518041</v>
          </cell>
        </row>
        <row r="22">
          <cell r="B22" t="str">
            <v>Rolling Stock</v>
          </cell>
          <cell r="C22">
            <v>2</v>
          </cell>
          <cell r="D22">
            <v>2</v>
          </cell>
          <cell r="E22">
            <v>14</v>
          </cell>
          <cell r="F22">
            <v>16</v>
          </cell>
          <cell r="G22">
            <v>17</v>
          </cell>
          <cell r="H22">
            <v>17</v>
          </cell>
          <cell r="I22">
            <v>92404.214210226986</v>
          </cell>
          <cell r="J22">
            <v>92404.214210226986</v>
          </cell>
          <cell r="K22">
            <v>175926.31892912727</v>
          </cell>
          <cell r="L22">
            <v>349040.51382232195</v>
          </cell>
          <cell r="M22">
            <v>351802.70871551667</v>
          </cell>
          <cell r="N22">
            <v>351802.70871551667</v>
          </cell>
        </row>
        <row r="24">
          <cell r="B24" t="str">
            <v>Train Operations</v>
          </cell>
          <cell r="C24">
            <v>13.600000000000001</v>
          </cell>
          <cell r="D24">
            <v>13.600000000000001</v>
          </cell>
          <cell r="E24">
            <v>270.5</v>
          </cell>
          <cell r="F24">
            <v>448</v>
          </cell>
          <cell r="G24">
            <v>448</v>
          </cell>
          <cell r="H24">
            <v>448</v>
          </cell>
          <cell r="I24">
            <v>56934.182141713565</v>
          </cell>
          <cell r="J24">
            <v>56934.182141713565</v>
          </cell>
          <cell r="K24">
            <v>1004578.270098896</v>
          </cell>
          <cell r="L24">
            <v>1862497.1145900069</v>
          </cell>
          <cell r="M24">
            <v>1862497.1145900069</v>
          </cell>
          <cell r="N24">
            <v>1862497.1145900069</v>
          </cell>
        </row>
        <row r="25">
          <cell r="B25" t="str">
            <v>(2 drivers per train)</v>
          </cell>
        </row>
        <row r="26">
          <cell r="B26" t="str">
            <v>Sub-Total CVRD Coal</v>
          </cell>
          <cell r="C26">
            <v>15.600000000000001</v>
          </cell>
          <cell r="D26">
            <v>15.600000000000001</v>
          </cell>
          <cell r="E26">
            <v>359.5</v>
          </cell>
          <cell r="F26">
            <v>543</v>
          </cell>
          <cell r="G26">
            <v>544</v>
          </cell>
          <cell r="H26">
            <v>544</v>
          </cell>
          <cell r="I26">
            <v>149338.39635194055</v>
          </cell>
          <cell r="J26">
            <v>149338.39635194055</v>
          </cell>
          <cell r="K26">
            <v>1927124.4272063198</v>
          </cell>
          <cell r="L26">
            <v>3271357.396564133</v>
          </cell>
          <cell r="M26">
            <v>3274119.5914573278</v>
          </cell>
          <cell r="N26">
            <v>3274119.5914573278</v>
          </cell>
        </row>
        <row r="28">
          <cell r="B28" t="str">
            <v>Outsourced Staff:</v>
          </cell>
        </row>
        <row r="30">
          <cell r="B30" t="str">
            <v>Infrastructure</v>
          </cell>
          <cell r="C30">
            <v>0</v>
          </cell>
          <cell r="D30">
            <v>0</v>
          </cell>
          <cell r="E30">
            <v>495</v>
          </cell>
          <cell r="F30">
            <v>495</v>
          </cell>
          <cell r="G30">
            <v>495</v>
          </cell>
          <cell r="H30">
            <v>495</v>
          </cell>
          <cell r="I30">
            <v>0</v>
          </cell>
          <cell r="J30">
            <v>0</v>
          </cell>
          <cell r="K30">
            <v>811034.64511757391</v>
          </cell>
          <cell r="L30">
            <v>811034.64511757391</v>
          </cell>
          <cell r="M30">
            <v>811034.64511757391</v>
          </cell>
          <cell r="N30">
            <v>811034.64511757391</v>
          </cell>
        </row>
        <row r="32">
          <cell r="B32" t="str">
            <v>Rolling Stock</v>
          </cell>
          <cell r="C32">
            <v>8</v>
          </cell>
          <cell r="D32">
            <v>8</v>
          </cell>
          <cell r="E32">
            <v>182</v>
          </cell>
          <cell r="F32">
            <v>183</v>
          </cell>
          <cell r="G32">
            <v>183</v>
          </cell>
          <cell r="H32">
            <v>183</v>
          </cell>
          <cell r="I32">
            <v>19516.052142717184</v>
          </cell>
          <cell r="J32">
            <v>19516.052142717184</v>
          </cell>
          <cell r="K32">
            <v>544371.0397125521</v>
          </cell>
          <cell r="L32">
            <v>688335.03971255245</v>
          </cell>
          <cell r="M32">
            <v>688335.03971255245</v>
          </cell>
          <cell r="N32">
            <v>688335.03971255245</v>
          </cell>
        </row>
        <row r="34">
          <cell r="B34" t="str">
            <v>Sub-Total CVRD Coal</v>
          </cell>
          <cell r="C34">
            <v>8</v>
          </cell>
          <cell r="D34">
            <v>8</v>
          </cell>
          <cell r="E34">
            <v>677</v>
          </cell>
          <cell r="F34">
            <v>678</v>
          </cell>
          <cell r="G34">
            <v>678</v>
          </cell>
          <cell r="H34">
            <v>678</v>
          </cell>
          <cell r="I34">
            <v>19516.052142717184</v>
          </cell>
          <cell r="J34">
            <v>19516.052142717184</v>
          </cell>
          <cell r="K34">
            <v>1355405.6848301259</v>
          </cell>
          <cell r="L34">
            <v>1499369.6848301264</v>
          </cell>
          <cell r="M34">
            <v>1499369.6848301264</v>
          </cell>
          <cell r="N34">
            <v>1499369.6848301264</v>
          </cell>
        </row>
        <row r="36">
          <cell r="B36" t="str">
            <v>Total Staff</v>
          </cell>
          <cell r="C36">
            <v>25.6</v>
          </cell>
          <cell r="D36">
            <v>25.6</v>
          </cell>
          <cell r="E36">
            <v>1097.5</v>
          </cell>
          <cell r="F36">
            <v>1301</v>
          </cell>
          <cell r="G36">
            <v>1305</v>
          </cell>
          <cell r="H36">
            <v>1305</v>
          </cell>
          <cell r="I36">
            <v>168854.44849465773</v>
          </cell>
          <cell r="J36">
            <v>168854.44849465773</v>
          </cell>
          <cell r="K36">
            <v>3902753.2895008372</v>
          </cell>
          <cell r="L36">
            <v>6032690.0411537746</v>
          </cell>
          <cell r="M36">
            <v>6048011.2468135236</v>
          </cell>
          <cell r="N36">
            <v>6048011.2468135236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6"/>
  <sheetViews>
    <sheetView tabSelected="1" workbookViewId="0">
      <selection activeCell="A65" sqref="A65"/>
    </sheetView>
  </sheetViews>
  <sheetFormatPr defaultRowHeight="15"/>
  <cols>
    <col min="1" max="1" width="48.42578125" style="27" customWidth="1"/>
    <col min="2" max="4" width="10.85546875" style="27" customWidth="1"/>
    <col min="5" max="5" width="7" style="27" customWidth="1"/>
    <col min="6" max="11" width="12.7109375" style="27" customWidth="1"/>
    <col min="12" max="18" width="12.7109375" style="27" hidden="1" customWidth="1"/>
    <col min="19" max="21" width="12.7109375" style="27" bestFit="1" customWidth="1"/>
    <col min="22" max="22" width="12.7109375" style="27" customWidth="1"/>
    <col min="23" max="25" width="12.7109375" style="27" bestFit="1" customWidth="1"/>
    <col min="26" max="32" width="12.7109375" style="27" hidden="1" customWidth="1"/>
    <col min="33" max="33" width="12.7109375" style="27" bestFit="1" customWidth="1"/>
    <col min="34" max="35" width="12.7109375" style="27" customWidth="1"/>
    <col min="36" max="36" width="12.7109375" style="27" bestFit="1" customWidth="1"/>
    <col min="38" max="38" width="14.42578125" customWidth="1"/>
  </cols>
  <sheetData>
    <row r="1" spans="1:39" ht="15.75">
      <c r="A1" s="45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9" ht="16.5" thickBot="1">
      <c r="A2" s="2"/>
      <c r="B2" s="2"/>
      <c r="C2" s="1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"/>
      <c r="AF2" s="1"/>
      <c r="AG2" s="1"/>
      <c r="AH2" s="1"/>
      <c r="AI2" s="1"/>
      <c r="AJ2" s="1"/>
      <c r="AK2" s="4"/>
      <c r="AL2" s="4"/>
      <c r="AM2" s="4"/>
    </row>
    <row r="3" spans="1:39" ht="15.75">
      <c r="A3" s="7"/>
      <c r="B3" s="5"/>
      <c r="C3" s="5"/>
      <c r="D3" s="6"/>
      <c r="E3" s="7"/>
      <c r="F3" s="31">
        <v>2015</v>
      </c>
      <c r="G3" s="31">
        <f t="shared" ref="G3:AJ3" si="0">F3+1</f>
        <v>2016</v>
      </c>
      <c r="H3" s="31">
        <f t="shared" si="0"/>
        <v>2017</v>
      </c>
      <c r="I3" s="31">
        <f t="shared" si="0"/>
        <v>2018</v>
      </c>
      <c r="J3" s="31">
        <f t="shared" si="0"/>
        <v>2019</v>
      </c>
      <c r="K3" s="31">
        <f t="shared" si="0"/>
        <v>2020</v>
      </c>
      <c r="L3" s="31">
        <f t="shared" si="0"/>
        <v>2021</v>
      </c>
      <c r="M3" s="31">
        <f t="shared" si="0"/>
        <v>2022</v>
      </c>
      <c r="N3" s="31">
        <f t="shared" si="0"/>
        <v>2023</v>
      </c>
      <c r="O3" s="31">
        <f t="shared" si="0"/>
        <v>2024</v>
      </c>
      <c r="P3" s="31">
        <f t="shared" si="0"/>
        <v>2025</v>
      </c>
      <c r="Q3" s="31">
        <f t="shared" si="0"/>
        <v>2026</v>
      </c>
      <c r="R3" s="31">
        <f t="shared" si="0"/>
        <v>2027</v>
      </c>
      <c r="S3" s="31">
        <f t="shared" si="0"/>
        <v>2028</v>
      </c>
      <c r="T3" s="31">
        <f t="shared" si="0"/>
        <v>2029</v>
      </c>
      <c r="U3" s="31">
        <f t="shared" si="0"/>
        <v>2030</v>
      </c>
      <c r="V3" s="31">
        <f t="shared" si="0"/>
        <v>2031</v>
      </c>
      <c r="W3" s="31">
        <f t="shared" si="0"/>
        <v>2032</v>
      </c>
      <c r="X3" s="31">
        <f t="shared" si="0"/>
        <v>2033</v>
      </c>
      <c r="Y3" s="31">
        <f t="shared" si="0"/>
        <v>2034</v>
      </c>
      <c r="Z3" s="31">
        <f t="shared" si="0"/>
        <v>2035</v>
      </c>
      <c r="AA3" s="31">
        <f t="shared" si="0"/>
        <v>2036</v>
      </c>
      <c r="AB3" s="31">
        <f t="shared" si="0"/>
        <v>2037</v>
      </c>
      <c r="AC3" s="31">
        <f t="shared" si="0"/>
        <v>2038</v>
      </c>
      <c r="AD3" s="31">
        <f t="shared" si="0"/>
        <v>2039</v>
      </c>
      <c r="AE3" s="31">
        <f t="shared" si="0"/>
        <v>2040</v>
      </c>
      <c r="AF3" s="31">
        <f t="shared" si="0"/>
        <v>2041</v>
      </c>
      <c r="AG3" s="31">
        <f t="shared" si="0"/>
        <v>2042</v>
      </c>
      <c r="AH3" s="31">
        <f t="shared" si="0"/>
        <v>2043</v>
      </c>
      <c r="AI3" s="31">
        <f t="shared" si="0"/>
        <v>2044</v>
      </c>
      <c r="AJ3" s="31">
        <f t="shared" si="0"/>
        <v>2045</v>
      </c>
      <c r="AK3" s="32"/>
      <c r="AL3" s="4"/>
      <c r="AM3" s="4"/>
    </row>
    <row r="4" spans="1:39" ht="16.5" thickBot="1">
      <c r="A4" s="29"/>
      <c r="B4" s="9"/>
      <c r="C4" s="9"/>
      <c r="D4" s="9"/>
      <c r="E4" s="9"/>
      <c r="F4" s="33" t="s">
        <v>0</v>
      </c>
      <c r="G4" s="33" t="s">
        <v>1</v>
      </c>
      <c r="H4" s="33" t="s">
        <v>2</v>
      </c>
      <c r="I4" s="33" t="s">
        <v>3</v>
      </c>
      <c r="J4" s="33" t="s">
        <v>4</v>
      </c>
      <c r="K4" s="33" t="s">
        <v>5</v>
      </c>
      <c r="L4" s="33" t="s">
        <v>6</v>
      </c>
      <c r="M4" s="33" t="s">
        <v>7</v>
      </c>
      <c r="N4" s="33" t="s">
        <v>8</v>
      </c>
      <c r="O4" s="33" t="s">
        <v>9</v>
      </c>
      <c r="P4" s="33" t="s">
        <v>10</v>
      </c>
      <c r="Q4" s="33" t="s">
        <v>11</v>
      </c>
      <c r="R4" s="33" t="s">
        <v>12</v>
      </c>
      <c r="S4" s="33" t="s">
        <v>13</v>
      </c>
      <c r="T4" s="33" t="s">
        <v>14</v>
      </c>
      <c r="U4" s="33" t="s">
        <v>15</v>
      </c>
      <c r="V4" s="33" t="s">
        <v>16</v>
      </c>
      <c r="W4" s="33" t="s">
        <v>17</v>
      </c>
      <c r="X4" s="33" t="s">
        <v>18</v>
      </c>
      <c r="Y4" s="33" t="s">
        <v>19</v>
      </c>
      <c r="Z4" s="33" t="s">
        <v>20</v>
      </c>
      <c r="AA4" s="33" t="s">
        <v>21</v>
      </c>
      <c r="AB4" s="33" t="s">
        <v>22</v>
      </c>
      <c r="AC4" s="33" t="s">
        <v>23</v>
      </c>
      <c r="AD4" s="33" t="s">
        <v>24</v>
      </c>
      <c r="AE4" s="33" t="s">
        <v>25</v>
      </c>
      <c r="AF4" s="33" t="s">
        <v>26</v>
      </c>
      <c r="AG4" s="33" t="s">
        <v>27</v>
      </c>
      <c r="AH4" s="33" t="s">
        <v>28</v>
      </c>
      <c r="AI4" s="33" t="s">
        <v>29</v>
      </c>
      <c r="AJ4" s="33" t="s">
        <v>30</v>
      </c>
      <c r="AK4" s="32"/>
      <c r="AL4" s="4"/>
      <c r="AM4" s="4"/>
    </row>
    <row r="5" spans="1:39" ht="15.75">
      <c r="A5" s="10" t="s">
        <v>31</v>
      </c>
      <c r="B5" s="10"/>
      <c r="C5" s="10"/>
      <c r="D5" s="3"/>
      <c r="E5" s="3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"/>
      <c r="AF5" s="1"/>
      <c r="AG5" s="1"/>
      <c r="AH5" s="1"/>
      <c r="AI5" s="1"/>
      <c r="AJ5" s="1"/>
      <c r="AK5" s="4"/>
      <c r="AL5" s="12"/>
      <c r="AM5" s="4"/>
    </row>
    <row r="6" spans="1:39" ht="15.75">
      <c r="A6" s="3" t="s">
        <v>56</v>
      </c>
      <c r="B6" s="10"/>
      <c r="C6" s="10"/>
      <c r="D6" s="3"/>
      <c r="E6" s="3"/>
      <c r="F6" s="11">
        <v>1900000</v>
      </c>
      <c r="G6" s="11">
        <v>1966702</v>
      </c>
      <c r="H6" s="11">
        <v>2035746</v>
      </c>
      <c r="I6" s="11">
        <v>2107214</v>
      </c>
      <c r="J6" s="11">
        <v>2181191</v>
      </c>
      <c r="K6" s="11">
        <v>2257765</v>
      </c>
      <c r="L6" s="11">
        <v>2337027</v>
      </c>
      <c r="M6" s="11">
        <v>2419072</v>
      </c>
      <c r="N6" s="11">
        <v>2503997</v>
      </c>
      <c r="O6" s="11">
        <v>2591903</v>
      </c>
      <c r="P6" s="11">
        <v>2777083</v>
      </c>
      <c r="Q6" s="11">
        <v>2874576</v>
      </c>
      <c r="R6" s="11">
        <v>2975493</v>
      </c>
      <c r="S6" s="11">
        <v>3079952</v>
      </c>
      <c r="T6" s="11">
        <v>3188078</v>
      </c>
      <c r="U6" s="11">
        <v>3300000</v>
      </c>
      <c r="V6" s="11">
        <v>3358749</v>
      </c>
      <c r="W6" s="11">
        <v>3418544</v>
      </c>
      <c r="X6" s="11">
        <v>3479404</v>
      </c>
      <c r="Y6" s="11">
        <v>3541347</v>
      </c>
      <c r="Z6" s="11">
        <v>3604393</v>
      </c>
      <c r="AA6" s="11">
        <v>3668561</v>
      </c>
      <c r="AB6" s="11">
        <v>3733872</v>
      </c>
      <c r="AC6" s="11">
        <v>3800345</v>
      </c>
      <c r="AD6" s="11">
        <v>3868002</v>
      </c>
      <c r="AE6" s="11">
        <v>3936863</v>
      </c>
      <c r="AF6" s="11">
        <v>3958632</v>
      </c>
      <c r="AG6" s="11">
        <v>4024666</v>
      </c>
      <c r="AH6" s="11">
        <v>4091801</v>
      </c>
      <c r="AI6" s="11">
        <v>4224787</v>
      </c>
      <c r="AJ6" s="13">
        <v>4300000</v>
      </c>
      <c r="AK6" s="4"/>
      <c r="AL6" s="12"/>
      <c r="AM6" s="4"/>
    </row>
    <row r="7" spans="1:39" ht="15.75">
      <c r="A7" s="14" t="s">
        <v>32</v>
      </c>
      <c r="B7" s="2"/>
      <c r="C7" s="2"/>
      <c r="D7" s="14"/>
      <c r="E7" s="14"/>
      <c r="F7" s="15">
        <v>493506</v>
      </c>
      <c r="G7" s="15">
        <v>510831</v>
      </c>
      <c r="H7" s="15">
        <v>528765</v>
      </c>
      <c r="I7" s="15">
        <v>547328</v>
      </c>
      <c r="J7" s="15">
        <v>566543</v>
      </c>
      <c r="K7" s="15">
        <v>586432</v>
      </c>
      <c r="L7" s="15">
        <v>607019</v>
      </c>
      <c r="M7" s="15">
        <v>628330</v>
      </c>
      <c r="N7" s="15">
        <v>650388</v>
      </c>
      <c r="O7" s="15">
        <v>673221</v>
      </c>
      <c r="P7" s="15">
        <v>721319</v>
      </c>
      <c r="Q7" s="15">
        <v>746642</v>
      </c>
      <c r="R7" s="15">
        <v>772854</v>
      </c>
      <c r="S7" s="15">
        <v>799987</v>
      </c>
      <c r="T7" s="15">
        <v>828071</v>
      </c>
      <c r="U7" s="15">
        <v>857142</v>
      </c>
      <c r="V7" s="15">
        <v>872402</v>
      </c>
      <c r="W7" s="15">
        <v>887933</v>
      </c>
      <c r="X7" s="15">
        <v>903740</v>
      </c>
      <c r="Y7" s="15">
        <v>919829</v>
      </c>
      <c r="Z7" s="15">
        <v>936205</v>
      </c>
      <c r="AA7" s="15">
        <v>952872</v>
      </c>
      <c r="AB7" s="15">
        <v>969836</v>
      </c>
      <c r="AC7" s="15">
        <v>987102</v>
      </c>
      <c r="AD7" s="15">
        <v>1004675</v>
      </c>
      <c r="AE7" s="15">
        <v>1022561</v>
      </c>
      <c r="AF7" s="15">
        <v>1028215</v>
      </c>
      <c r="AG7" s="15">
        <v>1045367</v>
      </c>
      <c r="AH7" s="15">
        <v>1062804</v>
      </c>
      <c r="AI7" s="15">
        <v>1097346</v>
      </c>
      <c r="AJ7" s="15">
        <v>1116882</v>
      </c>
      <c r="AK7" s="4"/>
      <c r="AL7" s="12">
        <f>SUM(F7:AJ7)</f>
        <v>25326147</v>
      </c>
      <c r="AM7" s="4"/>
    </row>
    <row r="8" spans="1:39" ht="15.75">
      <c r="A8" s="10"/>
      <c r="B8" s="16" t="s">
        <v>33</v>
      </c>
      <c r="C8" s="16" t="s">
        <v>34</v>
      </c>
      <c r="D8" s="16" t="s">
        <v>35</v>
      </c>
      <c r="E8" s="16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"/>
      <c r="AF8" s="1"/>
      <c r="AG8" s="1"/>
      <c r="AH8" s="1"/>
      <c r="AI8" s="1"/>
      <c r="AJ8" s="1"/>
      <c r="AK8" s="4"/>
      <c r="AL8" s="12"/>
      <c r="AM8" s="4"/>
    </row>
    <row r="9" spans="1:39" ht="15.75">
      <c r="A9" s="2" t="s">
        <v>53</v>
      </c>
      <c r="B9" s="17" t="s">
        <v>36</v>
      </c>
      <c r="C9" s="17" t="s">
        <v>36</v>
      </c>
      <c r="D9" s="17" t="s">
        <v>36</v>
      </c>
      <c r="E9" s="17" t="s">
        <v>37</v>
      </c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4"/>
      <c r="AF9" s="14"/>
      <c r="AG9" s="14"/>
      <c r="AH9" s="14"/>
      <c r="AI9" s="14"/>
      <c r="AJ9" s="14"/>
      <c r="AK9" s="4"/>
      <c r="AL9" s="12"/>
      <c r="AM9" s="4" t="s">
        <v>33</v>
      </c>
    </row>
    <row r="10" spans="1:39" ht="15.75">
      <c r="A10" s="3" t="s">
        <v>38</v>
      </c>
      <c r="B10" s="18">
        <v>5.4600000000000004E-4</v>
      </c>
      <c r="C10" s="18">
        <v>6.0999999999999999E-5</v>
      </c>
      <c r="D10" s="18">
        <v>6.0700000000000001E-4</v>
      </c>
      <c r="E10" s="19">
        <v>2.58</v>
      </c>
      <c r="F10" s="11">
        <v>308000</v>
      </c>
      <c r="G10" s="11">
        <v>318703</v>
      </c>
      <c r="H10" s="11">
        <v>329777</v>
      </c>
      <c r="I10" s="11">
        <v>341237</v>
      </c>
      <c r="J10" s="11">
        <v>353094</v>
      </c>
      <c r="K10" s="11">
        <v>365364</v>
      </c>
      <c r="L10" s="11">
        <v>378060</v>
      </c>
      <c r="M10" s="11">
        <v>391198</v>
      </c>
      <c r="N10" s="11">
        <v>404791</v>
      </c>
      <c r="O10" s="11">
        <v>418857</v>
      </c>
      <c r="P10" s="11">
        <v>448473</v>
      </c>
      <c r="Q10" s="11">
        <v>464057</v>
      </c>
      <c r="R10" s="11">
        <v>480183</v>
      </c>
      <c r="S10" s="11">
        <v>496869</v>
      </c>
      <c r="T10" s="11">
        <v>514134</v>
      </c>
      <c r="U10" s="11">
        <v>532000</v>
      </c>
      <c r="V10" s="11">
        <v>538819</v>
      </c>
      <c r="W10" s="11">
        <v>545726</v>
      </c>
      <c r="X10" s="11">
        <v>552722</v>
      </c>
      <c r="Y10" s="11">
        <v>559807</v>
      </c>
      <c r="Z10" s="11">
        <v>566983</v>
      </c>
      <c r="AA10" s="11">
        <v>574250</v>
      </c>
      <c r="AB10" s="11">
        <v>581611</v>
      </c>
      <c r="AC10" s="11">
        <v>589067</v>
      </c>
      <c r="AD10" s="11">
        <v>596618</v>
      </c>
      <c r="AE10" s="11">
        <v>604265</v>
      </c>
      <c r="AF10" s="11">
        <v>606675</v>
      </c>
      <c r="AG10" s="11">
        <v>613963</v>
      </c>
      <c r="AH10" s="11">
        <v>621338</v>
      </c>
      <c r="AI10" s="11">
        <v>635849</v>
      </c>
      <c r="AJ10" s="13">
        <v>644000</v>
      </c>
      <c r="AK10" s="4"/>
      <c r="AL10" s="12">
        <f>SUM(F10:AJ10)</f>
        <v>15376490</v>
      </c>
      <c r="AM10" s="20">
        <v>0.9</v>
      </c>
    </row>
    <row r="11" spans="1:39" ht="15.75">
      <c r="A11" s="3" t="s">
        <v>39</v>
      </c>
      <c r="B11" s="18">
        <v>6.3600000000000002E-3</v>
      </c>
      <c r="C11" s="18">
        <v>7.0699999999999995E-4</v>
      </c>
      <c r="D11" s="18">
        <v>7.0670000000000004E-3</v>
      </c>
      <c r="E11" s="19">
        <v>29.98</v>
      </c>
      <c r="F11" s="11">
        <v>3487827</v>
      </c>
      <c r="G11" s="11">
        <v>3610274</v>
      </c>
      <c r="H11" s="11">
        <v>3737021</v>
      </c>
      <c r="I11" s="11">
        <v>3868216</v>
      </c>
      <c r="J11" s="11">
        <v>4004018</v>
      </c>
      <c r="K11" s="11">
        <v>4144587</v>
      </c>
      <c r="L11" s="11">
        <v>4290092</v>
      </c>
      <c r="M11" s="11">
        <v>4440704</v>
      </c>
      <c r="N11" s="11">
        <v>4596604</v>
      </c>
      <c r="O11" s="11">
        <v>4757978</v>
      </c>
      <c r="P11" s="11">
        <v>5097919</v>
      </c>
      <c r="Q11" s="11">
        <v>5276892</v>
      </c>
      <c r="R11" s="11">
        <v>5462148</v>
      </c>
      <c r="S11" s="11">
        <v>5653908</v>
      </c>
      <c r="T11" s="11">
        <v>5852400</v>
      </c>
      <c r="U11" s="11">
        <v>6057861</v>
      </c>
      <c r="V11" s="11">
        <v>6165706</v>
      </c>
      <c r="W11" s="11">
        <v>6275471</v>
      </c>
      <c r="X11" s="11">
        <v>6387190</v>
      </c>
      <c r="Y11" s="11">
        <v>6500898</v>
      </c>
      <c r="Z11" s="11">
        <v>6616630</v>
      </c>
      <c r="AA11" s="11">
        <v>6734423</v>
      </c>
      <c r="AB11" s="11">
        <v>6854313</v>
      </c>
      <c r="AC11" s="11">
        <v>6976337</v>
      </c>
      <c r="AD11" s="11">
        <v>7100533</v>
      </c>
      <c r="AE11" s="11">
        <v>7226940</v>
      </c>
      <c r="AF11" s="11">
        <v>7266902</v>
      </c>
      <c r="AG11" s="11">
        <v>7388118</v>
      </c>
      <c r="AH11" s="11">
        <v>7511357</v>
      </c>
      <c r="AI11" s="11">
        <v>7755477</v>
      </c>
      <c r="AJ11" s="13">
        <v>7893544</v>
      </c>
      <c r="AK11" s="4"/>
      <c r="AL11" s="12">
        <f t="shared" ref="AL11:AL22" si="1">SUM(F11:AJ11)</f>
        <v>178992288</v>
      </c>
      <c r="AM11" s="20">
        <v>0.9</v>
      </c>
    </row>
    <row r="12" spans="1:39" ht="15.75">
      <c r="A12" s="3" t="s">
        <v>40</v>
      </c>
      <c r="B12" s="18">
        <v>7.7000000000000001E-5</v>
      </c>
      <c r="C12" s="18">
        <v>1.1E-5</v>
      </c>
      <c r="D12" s="18">
        <v>8.7999999999999998E-5</v>
      </c>
      <c r="E12" s="19">
        <v>0.37</v>
      </c>
      <c r="F12" s="11">
        <v>44188</v>
      </c>
      <c r="G12" s="11">
        <v>45724</v>
      </c>
      <c r="H12" s="11">
        <v>47312</v>
      </c>
      <c r="I12" s="11">
        <v>48956</v>
      </c>
      <c r="J12" s="11">
        <v>50658</v>
      </c>
      <c r="K12" s="11">
        <v>52418</v>
      </c>
      <c r="L12" s="11">
        <v>54239</v>
      </c>
      <c r="M12" s="11">
        <v>56124</v>
      </c>
      <c r="N12" s="11">
        <v>58075</v>
      </c>
      <c r="O12" s="11">
        <v>60093</v>
      </c>
      <c r="P12" s="11">
        <v>64341</v>
      </c>
      <c r="Q12" s="11">
        <v>66577</v>
      </c>
      <c r="R12" s="11">
        <v>68891</v>
      </c>
      <c r="S12" s="11">
        <v>71285</v>
      </c>
      <c r="T12" s="11">
        <v>73762</v>
      </c>
      <c r="U12" s="11">
        <v>76325</v>
      </c>
      <c r="V12" s="11">
        <v>77523</v>
      </c>
      <c r="W12" s="11">
        <v>78740</v>
      </c>
      <c r="X12" s="11">
        <v>79976</v>
      </c>
      <c r="Y12" s="11">
        <v>81231</v>
      </c>
      <c r="Z12" s="11">
        <v>82506</v>
      </c>
      <c r="AA12" s="11">
        <v>83801</v>
      </c>
      <c r="AB12" s="11">
        <v>85116</v>
      </c>
      <c r="AC12" s="11">
        <v>86452</v>
      </c>
      <c r="AD12" s="11">
        <v>87809</v>
      </c>
      <c r="AE12" s="11">
        <v>89187</v>
      </c>
      <c r="AF12" s="11">
        <v>89623</v>
      </c>
      <c r="AG12" s="11">
        <v>90941</v>
      </c>
      <c r="AH12" s="11">
        <v>92278</v>
      </c>
      <c r="AI12" s="11">
        <v>94920</v>
      </c>
      <c r="AJ12" s="13">
        <v>96410</v>
      </c>
      <c r="AK12" s="4"/>
      <c r="AL12" s="12">
        <f t="shared" si="1"/>
        <v>2235481</v>
      </c>
      <c r="AM12" s="20">
        <v>0.88</v>
      </c>
    </row>
    <row r="13" spans="1:39" ht="15.75">
      <c r="A13" s="3" t="s">
        <v>41</v>
      </c>
      <c r="B13" s="18">
        <v>2.6059999999999998E-3</v>
      </c>
      <c r="C13" s="18">
        <v>8.6799999999999996E-4</v>
      </c>
      <c r="D13" s="18">
        <v>3.4740000000000001E-3</v>
      </c>
      <c r="E13" s="19">
        <v>14.74</v>
      </c>
      <c r="F13" s="11">
        <v>1751095</v>
      </c>
      <c r="G13" s="11">
        <v>1810137</v>
      </c>
      <c r="H13" s="11">
        <v>1871171</v>
      </c>
      <c r="I13" s="11">
        <v>1934262</v>
      </c>
      <c r="J13" s="11">
        <v>1999480</v>
      </c>
      <c r="K13" s="11">
        <v>2066897</v>
      </c>
      <c r="L13" s="11">
        <v>2136588</v>
      </c>
      <c r="M13" s="11">
        <v>2208628</v>
      </c>
      <c r="N13" s="11">
        <v>2283097</v>
      </c>
      <c r="O13" s="11">
        <v>2360078</v>
      </c>
      <c r="P13" s="11">
        <v>2521912</v>
      </c>
      <c r="Q13" s="11">
        <v>2606945</v>
      </c>
      <c r="R13" s="11">
        <v>2694844</v>
      </c>
      <c r="S13" s="11">
        <v>2785707</v>
      </c>
      <c r="T13" s="11">
        <v>2879634</v>
      </c>
      <c r="U13" s="11">
        <v>2976728</v>
      </c>
      <c r="V13" s="11">
        <v>3027404</v>
      </c>
      <c r="W13" s="11">
        <v>3078944</v>
      </c>
      <c r="X13" s="11">
        <v>3131360</v>
      </c>
      <c r="Y13" s="11">
        <v>3184669</v>
      </c>
      <c r="Z13" s="11">
        <v>3238886</v>
      </c>
      <c r="AA13" s="11">
        <v>3294025</v>
      </c>
      <c r="AB13" s="11">
        <v>3350103</v>
      </c>
      <c r="AC13" s="11">
        <v>3407136</v>
      </c>
      <c r="AD13" s="11">
        <v>3465140</v>
      </c>
      <c r="AE13" s="11">
        <v>3524131</v>
      </c>
      <c r="AF13" s="11">
        <v>3542771</v>
      </c>
      <c r="AG13" s="11">
        <v>3599284</v>
      </c>
      <c r="AH13" s="11">
        <v>3656699</v>
      </c>
      <c r="AI13" s="11">
        <v>3770311</v>
      </c>
      <c r="AJ13" s="13">
        <v>3834498</v>
      </c>
      <c r="AK13" s="4"/>
      <c r="AL13" s="12">
        <f t="shared" si="1"/>
        <v>87992564</v>
      </c>
      <c r="AM13" s="20">
        <v>0.75</v>
      </c>
    </row>
    <row r="14" spans="1:39" ht="15.75">
      <c r="A14" s="3" t="s">
        <v>42</v>
      </c>
      <c r="B14" s="18">
        <v>4.28E-4</v>
      </c>
      <c r="C14" s="18">
        <v>1.4300000000000001E-4</v>
      </c>
      <c r="D14" s="18">
        <v>5.71E-4</v>
      </c>
      <c r="E14" s="19">
        <v>2.42</v>
      </c>
      <c r="F14" s="11">
        <v>285988</v>
      </c>
      <c r="G14" s="11">
        <v>295926</v>
      </c>
      <c r="H14" s="11">
        <v>306209</v>
      </c>
      <c r="I14" s="11">
        <v>316850</v>
      </c>
      <c r="J14" s="11">
        <v>327860</v>
      </c>
      <c r="K14" s="11">
        <v>339253</v>
      </c>
      <c r="L14" s="11">
        <v>351041</v>
      </c>
      <c r="M14" s="11">
        <v>363240</v>
      </c>
      <c r="N14" s="11">
        <v>375862</v>
      </c>
      <c r="O14" s="11">
        <v>388923</v>
      </c>
      <c r="P14" s="11">
        <v>416422</v>
      </c>
      <c r="Q14" s="11">
        <v>430893</v>
      </c>
      <c r="R14" s="11">
        <v>445866</v>
      </c>
      <c r="S14" s="11">
        <v>461359</v>
      </c>
      <c r="T14" s="11">
        <v>477391</v>
      </c>
      <c r="U14" s="11">
        <v>493980</v>
      </c>
      <c r="V14" s="11">
        <v>501734</v>
      </c>
      <c r="W14" s="11">
        <v>509609</v>
      </c>
      <c r="X14" s="11">
        <v>517608</v>
      </c>
      <c r="Y14" s="11">
        <v>525732</v>
      </c>
      <c r="Z14" s="11">
        <v>533984</v>
      </c>
      <c r="AA14" s="11">
        <v>542366</v>
      </c>
      <c r="AB14" s="11">
        <v>550879</v>
      </c>
      <c r="AC14" s="11">
        <v>559526</v>
      </c>
      <c r="AD14" s="11">
        <v>568308</v>
      </c>
      <c r="AE14" s="11">
        <v>577229</v>
      </c>
      <c r="AF14" s="11">
        <v>580045</v>
      </c>
      <c r="AG14" s="11">
        <v>588576</v>
      </c>
      <c r="AH14" s="11">
        <v>597233</v>
      </c>
      <c r="AI14" s="11">
        <v>614332</v>
      </c>
      <c r="AJ14" s="13">
        <v>623975</v>
      </c>
      <c r="AK14" s="4"/>
      <c r="AL14" s="12">
        <f t="shared" si="1"/>
        <v>14468199</v>
      </c>
      <c r="AM14" s="20">
        <v>0.75</v>
      </c>
    </row>
    <row r="15" spans="1:39" ht="15.75">
      <c r="A15" s="3" t="s">
        <v>43</v>
      </c>
      <c r="B15" s="18">
        <v>2.4859999999999999E-3</v>
      </c>
      <c r="C15" s="18">
        <v>6.2100000000000002E-4</v>
      </c>
      <c r="D15" s="18">
        <v>3.107E-3</v>
      </c>
      <c r="E15" s="19">
        <v>13.18</v>
      </c>
      <c r="F15" s="11">
        <v>1557936</v>
      </c>
      <c r="G15" s="11">
        <v>1611125</v>
      </c>
      <c r="H15" s="11">
        <v>1666129</v>
      </c>
      <c r="I15" s="11">
        <v>1723011</v>
      </c>
      <c r="J15" s="11">
        <v>1781836</v>
      </c>
      <c r="K15" s="11">
        <v>1842668</v>
      </c>
      <c r="L15" s="11">
        <v>1905578</v>
      </c>
      <c r="M15" s="11">
        <v>1970635</v>
      </c>
      <c r="N15" s="11">
        <v>2037913</v>
      </c>
      <c r="O15" s="11">
        <v>2107488</v>
      </c>
      <c r="P15" s="11">
        <v>2253846</v>
      </c>
      <c r="Q15" s="11">
        <v>2330793</v>
      </c>
      <c r="R15" s="11">
        <v>2410367</v>
      </c>
      <c r="S15" s="11">
        <v>2492658</v>
      </c>
      <c r="T15" s="11">
        <v>2577758</v>
      </c>
      <c r="U15" s="11">
        <v>2665764</v>
      </c>
      <c r="V15" s="11">
        <v>2711018</v>
      </c>
      <c r="W15" s="11">
        <v>2757040</v>
      </c>
      <c r="X15" s="11">
        <v>2803843</v>
      </c>
      <c r="Y15" s="11">
        <v>2851441</v>
      </c>
      <c r="Z15" s="11">
        <v>2899847</v>
      </c>
      <c r="AA15" s="11">
        <v>2949075</v>
      </c>
      <c r="AB15" s="11">
        <v>2999138</v>
      </c>
      <c r="AC15" s="11">
        <v>3050052</v>
      </c>
      <c r="AD15" s="11">
        <v>3101829</v>
      </c>
      <c r="AE15" s="11">
        <v>3154486</v>
      </c>
      <c r="AF15" s="11">
        <v>3171123</v>
      </c>
      <c r="AG15" s="11">
        <v>3221565</v>
      </c>
      <c r="AH15" s="11">
        <v>3272809</v>
      </c>
      <c r="AI15" s="11">
        <v>3374204</v>
      </c>
      <c r="AJ15" s="13">
        <v>3431484</v>
      </c>
      <c r="AK15" s="4"/>
      <c r="AL15" s="12">
        <f t="shared" si="1"/>
        <v>78684459</v>
      </c>
      <c r="AM15" s="20">
        <v>0.8</v>
      </c>
    </row>
    <row r="16" spans="1:39" ht="15.75">
      <c r="A16" s="3" t="s">
        <v>44</v>
      </c>
      <c r="B16" s="18">
        <v>3.6200000000000002E-4</v>
      </c>
      <c r="C16" s="18">
        <v>9.0000000000000006E-5</v>
      </c>
      <c r="D16" s="18">
        <v>4.5199999999999998E-4</v>
      </c>
      <c r="E16" s="19">
        <v>1.92</v>
      </c>
      <c r="F16" s="11">
        <v>219978</v>
      </c>
      <c r="G16" s="11">
        <v>227941</v>
      </c>
      <c r="H16" s="11">
        <v>236192</v>
      </c>
      <c r="I16" s="11">
        <v>244742</v>
      </c>
      <c r="J16" s="11">
        <v>253601</v>
      </c>
      <c r="K16" s="11">
        <v>262781</v>
      </c>
      <c r="L16" s="11">
        <v>272293</v>
      </c>
      <c r="M16" s="11">
        <v>282150</v>
      </c>
      <c r="N16" s="11">
        <v>292363</v>
      </c>
      <c r="O16" s="11">
        <v>302947</v>
      </c>
      <c r="P16" s="11">
        <v>325276</v>
      </c>
      <c r="Q16" s="11">
        <v>337051</v>
      </c>
      <c r="R16" s="11">
        <v>349251</v>
      </c>
      <c r="S16" s="11">
        <v>361894</v>
      </c>
      <c r="T16" s="11">
        <v>374994</v>
      </c>
      <c r="U16" s="11">
        <v>388568</v>
      </c>
      <c r="V16" s="11">
        <v>395457</v>
      </c>
      <c r="W16" s="11">
        <v>402468</v>
      </c>
      <c r="X16" s="11">
        <v>409604</v>
      </c>
      <c r="Y16" s="11">
        <v>416866</v>
      </c>
      <c r="Z16" s="11">
        <v>424257</v>
      </c>
      <c r="AA16" s="11">
        <v>431779</v>
      </c>
      <c r="AB16" s="11">
        <v>439434</v>
      </c>
      <c r="AC16" s="11">
        <v>447225</v>
      </c>
      <c r="AD16" s="11">
        <v>455154</v>
      </c>
      <c r="AE16" s="11">
        <v>463224</v>
      </c>
      <c r="AF16" s="11">
        <v>465775</v>
      </c>
      <c r="AG16" s="11">
        <v>473513</v>
      </c>
      <c r="AH16" s="11">
        <v>481379</v>
      </c>
      <c r="AI16" s="11">
        <v>496959</v>
      </c>
      <c r="AJ16" s="13">
        <v>505770</v>
      </c>
      <c r="AK16" s="4"/>
      <c r="AL16" s="12">
        <f t="shared" si="1"/>
        <v>11440886</v>
      </c>
      <c r="AM16" s="20">
        <v>0.8</v>
      </c>
    </row>
    <row r="17" spans="1:39" ht="15.75">
      <c r="A17" s="3" t="s">
        <v>45</v>
      </c>
      <c r="B17" s="18">
        <v>8.0900000000000004E-4</v>
      </c>
      <c r="C17" s="18">
        <v>4.3600000000000003E-4</v>
      </c>
      <c r="D17" s="18">
        <v>1.245E-3</v>
      </c>
      <c r="E17" s="19">
        <v>5.28</v>
      </c>
      <c r="F17" s="11">
        <v>1017024</v>
      </c>
      <c r="G17" s="11">
        <v>1017024</v>
      </c>
      <c r="H17" s="11">
        <v>1017024</v>
      </c>
      <c r="I17" s="11">
        <v>1017024</v>
      </c>
      <c r="J17" s="11">
        <v>1017024</v>
      </c>
      <c r="K17" s="11">
        <v>1017024</v>
      </c>
      <c r="L17" s="11">
        <v>1017024</v>
      </c>
      <c r="M17" s="11">
        <v>1017024</v>
      </c>
      <c r="N17" s="11">
        <v>1017024</v>
      </c>
      <c r="O17" s="11">
        <v>1017024</v>
      </c>
      <c r="P17" s="11">
        <v>1017024</v>
      </c>
      <c r="Q17" s="11">
        <v>1017024</v>
      </c>
      <c r="R17" s="11">
        <v>1017024</v>
      </c>
      <c r="S17" s="11">
        <v>1017024</v>
      </c>
      <c r="T17" s="11">
        <v>1017024</v>
      </c>
      <c r="U17" s="11">
        <v>1017024</v>
      </c>
      <c r="V17" s="11">
        <v>1017024</v>
      </c>
      <c r="W17" s="11">
        <v>1017024</v>
      </c>
      <c r="X17" s="11">
        <v>1017024</v>
      </c>
      <c r="Y17" s="11">
        <v>1017024</v>
      </c>
      <c r="Z17" s="11">
        <v>1017024</v>
      </c>
      <c r="AA17" s="11">
        <v>1017024</v>
      </c>
      <c r="AB17" s="11">
        <v>1017024</v>
      </c>
      <c r="AC17" s="11">
        <v>1017024</v>
      </c>
      <c r="AD17" s="11">
        <v>1017024</v>
      </c>
      <c r="AE17" s="11">
        <v>1017024</v>
      </c>
      <c r="AF17" s="11">
        <v>1017024</v>
      </c>
      <c r="AG17" s="11">
        <v>1017024</v>
      </c>
      <c r="AH17" s="11">
        <v>1017024</v>
      </c>
      <c r="AI17" s="11">
        <v>1017024</v>
      </c>
      <c r="AJ17" s="13">
        <v>1017024</v>
      </c>
      <c r="AK17" s="4"/>
      <c r="AL17" s="12">
        <f t="shared" si="1"/>
        <v>31527744</v>
      </c>
      <c r="AM17" s="20">
        <v>0.65</v>
      </c>
    </row>
    <row r="18" spans="1:39" ht="15.75">
      <c r="A18" s="3" t="s">
        <v>46</v>
      </c>
      <c r="B18" s="18">
        <v>2.8010000000000001E-3</v>
      </c>
      <c r="C18" s="18">
        <v>6.1499999999999999E-4</v>
      </c>
      <c r="D18" s="18">
        <v>3.4160000000000002E-3</v>
      </c>
      <c r="E18" s="19">
        <v>14.49</v>
      </c>
      <c r="F18" s="11">
        <v>2791143</v>
      </c>
      <c r="G18" s="11">
        <v>2791143</v>
      </c>
      <c r="H18" s="11">
        <v>2791143</v>
      </c>
      <c r="I18" s="11">
        <v>2791143</v>
      </c>
      <c r="J18" s="11">
        <v>2791143</v>
      </c>
      <c r="K18" s="11">
        <v>2791143</v>
      </c>
      <c r="L18" s="11">
        <v>2791143</v>
      </c>
      <c r="M18" s="11">
        <v>2791143</v>
      </c>
      <c r="N18" s="11">
        <v>2791143</v>
      </c>
      <c r="O18" s="11">
        <v>2791143</v>
      </c>
      <c r="P18" s="11">
        <v>2791143</v>
      </c>
      <c r="Q18" s="11">
        <v>2791143</v>
      </c>
      <c r="R18" s="11">
        <v>2791143</v>
      </c>
      <c r="S18" s="11">
        <v>2791143</v>
      </c>
      <c r="T18" s="11">
        <v>2791143</v>
      </c>
      <c r="U18" s="11">
        <v>2791143</v>
      </c>
      <c r="V18" s="11">
        <v>2791143</v>
      </c>
      <c r="W18" s="11">
        <v>2791143</v>
      </c>
      <c r="X18" s="11">
        <v>2791143</v>
      </c>
      <c r="Y18" s="11">
        <v>2791143</v>
      </c>
      <c r="Z18" s="11">
        <v>2791143</v>
      </c>
      <c r="AA18" s="11">
        <v>2791143</v>
      </c>
      <c r="AB18" s="11">
        <v>2791143</v>
      </c>
      <c r="AC18" s="11">
        <v>2791143</v>
      </c>
      <c r="AD18" s="11">
        <v>2791143</v>
      </c>
      <c r="AE18" s="11">
        <v>2791143</v>
      </c>
      <c r="AF18" s="11">
        <v>2791143</v>
      </c>
      <c r="AG18" s="11">
        <v>2791143</v>
      </c>
      <c r="AH18" s="11">
        <v>2791143</v>
      </c>
      <c r="AI18" s="11">
        <v>2791143</v>
      </c>
      <c r="AJ18" s="13">
        <v>2791143</v>
      </c>
      <c r="AK18" s="4"/>
      <c r="AL18" s="12">
        <f t="shared" si="1"/>
        <v>86525433</v>
      </c>
      <c r="AM18" s="20">
        <v>0.82</v>
      </c>
    </row>
    <row r="19" spans="1:39" ht="15.75">
      <c r="A19" s="3" t="s">
        <v>47</v>
      </c>
      <c r="B19" s="18">
        <v>0</v>
      </c>
      <c r="C19" s="18">
        <v>2.1150000000000001E-3</v>
      </c>
      <c r="D19" s="18">
        <v>2.1150000000000001E-3</v>
      </c>
      <c r="E19" s="19">
        <v>8.9700000000000006</v>
      </c>
      <c r="F19" s="11">
        <v>1728000</v>
      </c>
      <c r="G19" s="11">
        <v>1728000</v>
      </c>
      <c r="H19" s="11">
        <v>1728000</v>
      </c>
      <c r="I19" s="11">
        <v>1728000</v>
      </c>
      <c r="J19" s="11">
        <v>1728000</v>
      </c>
      <c r="K19" s="11">
        <v>1728000</v>
      </c>
      <c r="L19" s="11">
        <v>1728000</v>
      </c>
      <c r="M19" s="11">
        <v>1728000</v>
      </c>
      <c r="N19" s="11">
        <v>1728000</v>
      </c>
      <c r="O19" s="11">
        <v>1728000</v>
      </c>
      <c r="P19" s="11">
        <v>1728000</v>
      </c>
      <c r="Q19" s="11">
        <v>1728000</v>
      </c>
      <c r="R19" s="11">
        <v>1728000</v>
      </c>
      <c r="S19" s="11">
        <v>1728000</v>
      </c>
      <c r="T19" s="11">
        <v>1728000</v>
      </c>
      <c r="U19" s="11">
        <v>1728000</v>
      </c>
      <c r="V19" s="11">
        <v>1728000</v>
      </c>
      <c r="W19" s="11">
        <v>1728000</v>
      </c>
      <c r="X19" s="11">
        <v>1728000</v>
      </c>
      <c r="Y19" s="11">
        <v>1728000</v>
      </c>
      <c r="Z19" s="11">
        <v>1728000</v>
      </c>
      <c r="AA19" s="11">
        <v>1728000</v>
      </c>
      <c r="AB19" s="11">
        <v>1728000</v>
      </c>
      <c r="AC19" s="11">
        <v>1728000</v>
      </c>
      <c r="AD19" s="11">
        <v>1728000</v>
      </c>
      <c r="AE19" s="11">
        <v>1728000</v>
      </c>
      <c r="AF19" s="11">
        <v>1728000</v>
      </c>
      <c r="AG19" s="11">
        <v>1728000</v>
      </c>
      <c r="AH19" s="11">
        <v>1728000</v>
      </c>
      <c r="AI19" s="11">
        <v>1728000</v>
      </c>
      <c r="AJ19" s="13">
        <v>1728000</v>
      </c>
      <c r="AK19" s="4"/>
      <c r="AL19" s="21">
        <f t="shared" si="1"/>
        <v>53568000</v>
      </c>
      <c r="AM19" s="22">
        <v>0</v>
      </c>
    </row>
    <row r="20" spans="1:39" ht="15.75">
      <c r="A20" s="3" t="s">
        <v>48</v>
      </c>
      <c r="B20" s="18">
        <v>0</v>
      </c>
      <c r="C20" s="18">
        <v>5.2400000000000005E-4</v>
      </c>
      <c r="D20" s="18">
        <v>5.2400000000000005E-4</v>
      </c>
      <c r="E20" s="19">
        <v>2.2200000000000002</v>
      </c>
      <c r="F20" s="11">
        <v>428000</v>
      </c>
      <c r="G20" s="11">
        <v>428000</v>
      </c>
      <c r="H20" s="11">
        <v>428000</v>
      </c>
      <c r="I20" s="11">
        <v>428000</v>
      </c>
      <c r="J20" s="11">
        <v>428000</v>
      </c>
      <c r="K20" s="11">
        <v>428000</v>
      </c>
      <c r="L20" s="11">
        <v>428000</v>
      </c>
      <c r="M20" s="11">
        <v>428000</v>
      </c>
      <c r="N20" s="11">
        <v>428000</v>
      </c>
      <c r="O20" s="11">
        <v>428000</v>
      </c>
      <c r="P20" s="11">
        <v>428000</v>
      </c>
      <c r="Q20" s="11">
        <v>428000</v>
      </c>
      <c r="R20" s="11">
        <v>428000</v>
      </c>
      <c r="S20" s="11">
        <v>428000</v>
      </c>
      <c r="T20" s="11">
        <v>428000</v>
      </c>
      <c r="U20" s="11">
        <v>428000</v>
      </c>
      <c r="V20" s="11">
        <v>428000</v>
      </c>
      <c r="W20" s="11">
        <v>428000</v>
      </c>
      <c r="X20" s="11">
        <v>428000</v>
      </c>
      <c r="Y20" s="11">
        <v>428000</v>
      </c>
      <c r="Z20" s="11">
        <v>428000</v>
      </c>
      <c r="AA20" s="11">
        <v>428000</v>
      </c>
      <c r="AB20" s="11">
        <v>428000</v>
      </c>
      <c r="AC20" s="11">
        <v>428000</v>
      </c>
      <c r="AD20" s="11">
        <v>428000</v>
      </c>
      <c r="AE20" s="11">
        <v>428000</v>
      </c>
      <c r="AF20" s="11">
        <v>428000</v>
      </c>
      <c r="AG20" s="11">
        <v>428000</v>
      </c>
      <c r="AH20" s="11">
        <v>428000</v>
      </c>
      <c r="AI20" s="11">
        <v>428000</v>
      </c>
      <c r="AJ20" s="13">
        <v>428000</v>
      </c>
      <c r="AK20" s="4"/>
      <c r="AL20" s="21">
        <f t="shared" si="1"/>
        <v>13268000</v>
      </c>
      <c r="AM20" s="22">
        <v>0</v>
      </c>
    </row>
    <row r="21" spans="1:39" ht="15.75">
      <c r="A21" s="3" t="s">
        <v>49</v>
      </c>
      <c r="B21" s="18">
        <v>0</v>
      </c>
      <c r="C21" s="18">
        <v>2.7500000000000002E-4</v>
      </c>
      <c r="D21" s="18">
        <v>2.7500000000000002E-4</v>
      </c>
      <c r="E21" s="19">
        <v>1.17</v>
      </c>
      <c r="F21" s="11">
        <v>225000</v>
      </c>
      <c r="G21" s="11">
        <v>225000</v>
      </c>
      <c r="H21" s="11">
        <v>225000</v>
      </c>
      <c r="I21" s="11">
        <v>225000</v>
      </c>
      <c r="J21" s="11">
        <v>225000</v>
      </c>
      <c r="K21" s="11">
        <v>225000</v>
      </c>
      <c r="L21" s="11">
        <v>225000</v>
      </c>
      <c r="M21" s="11">
        <v>225000</v>
      </c>
      <c r="N21" s="11">
        <v>225000</v>
      </c>
      <c r="O21" s="11">
        <v>225000</v>
      </c>
      <c r="P21" s="11">
        <v>225000</v>
      </c>
      <c r="Q21" s="11">
        <v>225000</v>
      </c>
      <c r="R21" s="11">
        <v>225000</v>
      </c>
      <c r="S21" s="11">
        <v>225000</v>
      </c>
      <c r="T21" s="11">
        <v>225000</v>
      </c>
      <c r="U21" s="11">
        <v>225000</v>
      </c>
      <c r="V21" s="11">
        <v>225000</v>
      </c>
      <c r="W21" s="11">
        <v>225000</v>
      </c>
      <c r="X21" s="11">
        <v>225000</v>
      </c>
      <c r="Y21" s="11">
        <v>225000</v>
      </c>
      <c r="Z21" s="11">
        <v>225000</v>
      </c>
      <c r="AA21" s="11">
        <v>225000</v>
      </c>
      <c r="AB21" s="11">
        <v>225000</v>
      </c>
      <c r="AC21" s="11">
        <v>225000</v>
      </c>
      <c r="AD21" s="11">
        <v>225000</v>
      </c>
      <c r="AE21" s="11">
        <v>225000</v>
      </c>
      <c r="AF21" s="11">
        <v>225000</v>
      </c>
      <c r="AG21" s="11">
        <v>225000</v>
      </c>
      <c r="AH21" s="11">
        <v>225000</v>
      </c>
      <c r="AI21" s="11">
        <v>225000</v>
      </c>
      <c r="AJ21" s="13">
        <v>225000</v>
      </c>
      <c r="AK21" s="4"/>
      <c r="AL21" s="21">
        <f t="shared" si="1"/>
        <v>6975000</v>
      </c>
      <c r="AM21" s="22">
        <v>0</v>
      </c>
    </row>
    <row r="22" spans="1:39" ht="16.5" thickBot="1">
      <c r="A22" s="14" t="s">
        <v>50</v>
      </c>
      <c r="B22" s="23">
        <v>0</v>
      </c>
      <c r="C22" s="23">
        <v>6.2799999999999998E-4</v>
      </c>
      <c r="D22" s="18">
        <v>6.2799999999999998E-4</v>
      </c>
      <c r="E22" s="24">
        <v>2.66</v>
      </c>
      <c r="F22" s="15">
        <v>513000</v>
      </c>
      <c r="G22" s="15">
        <v>513000</v>
      </c>
      <c r="H22" s="15">
        <v>513000</v>
      </c>
      <c r="I22" s="11">
        <v>513000</v>
      </c>
      <c r="J22" s="11">
        <v>513000</v>
      </c>
      <c r="K22" s="15">
        <v>513000</v>
      </c>
      <c r="L22" s="15">
        <v>513000</v>
      </c>
      <c r="M22" s="15">
        <v>513000</v>
      </c>
      <c r="N22" s="15">
        <v>513000</v>
      </c>
      <c r="O22" s="15">
        <v>513000</v>
      </c>
      <c r="P22" s="15">
        <v>513000</v>
      </c>
      <c r="Q22" s="15">
        <v>513000</v>
      </c>
      <c r="R22" s="15">
        <v>513000</v>
      </c>
      <c r="S22" s="15">
        <v>513000</v>
      </c>
      <c r="T22" s="15">
        <v>513000</v>
      </c>
      <c r="U22" s="15">
        <v>513000</v>
      </c>
      <c r="V22" s="15">
        <v>513000</v>
      </c>
      <c r="W22" s="15">
        <v>513000</v>
      </c>
      <c r="X22" s="15">
        <v>513000</v>
      </c>
      <c r="Y22" s="15">
        <v>513000</v>
      </c>
      <c r="Z22" s="15">
        <v>513000</v>
      </c>
      <c r="AA22" s="15">
        <v>513000</v>
      </c>
      <c r="AB22" s="15">
        <v>513000</v>
      </c>
      <c r="AC22" s="15">
        <v>513000</v>
      </c>
      <c r="AD22" s="15">
        <v>513000</v>
      </c>
      <c r="AE22" s="15">
        <v>513000</v>
      </c>
      <c r="AF22" s="15">
        <v>513000</v>
      </c>
      <c r="AG22" s="15">
        <v>513000</v>
      </c>
      <c r="AH22" s="15">
        <v>513000</v>
      </c>
      <c r="AI22" s="15">
        <v>513000</v>
      </c>
      <c r="AJ22" s="15">
        <v>513000</v>
      </c>
      <c r="AK22" s="4"/>
      <c r="AL22" s="21">
        <f t="shared" si="1"/>
        <v>15903000</v>
      </c>
      <c r="AM22" s="22">
        <v>0</v>
      </c>
    </row>
    <row r="23" spans="1:39" ht="15.75">
      <c r="A23" s="38" t="s">
        <v>51</v>
      </c>
      <c r="B23" s="39">
        <v>1.6475E-2</v>
      </c>
      <c r="C23" s="39">
        <v>7.0939999999999996E-3</v>
      </c>
      <c r="D23" s="39">
        <v>2.3569E-2</v>
      </c>
      <c r="E23" s="40">
        <v>100</v>
      </c>
      <c r="F23" s="41">
        <v>14357179</v>
      </c>
      <c r="G23" s="41">
        <v>14621997</v>
      </c>
      <c r="H23" s="41">
        <v>14895978</v>
      </c>
      <c r="I23" s="41">
        <v>15179441</v>
      </c>
      <c r="J23" s="41">
        <v>15472714</v>
      </c>
      <c r="K23" s="41">
        <v>15776135</v>
      </c>
      <c r="L23" s="41">
        <v>16090058</v>
      </c>
      <c r="M23" s="41">
        <v>16414846</v>
      </c>
      <c r="N23" s="41">
        <v>16750872</v>
      </c>
      <c r="O23" s="41">
        <v>17098531</v>
      </c>
      <c r="P23" s="41">
        <v>17830356</v>
      </c>
      <c r="Q23" s="41">
        <v>18215375</v>
      </c>
      <c r="R23" s="41">
        <v>18613717</v>
      </c>
      <c r="S23" s="41">
        <v>19025847</v>
      </c>
      <c r="T23" s="41">
        <v>19452240</v>
      </c>
      <c r="U23" s="41">
        <v>19893393</v>
      </c>
      <c r="V23" s="41">
        <v>20119828</v>
      </c>
      <c r="W23" s="41">
        <v>20350165</v>
      </c>
      <c r="X23" s="41">
        <v>20584470</v>
      </c>
      <c r="Y23" s="41">
        <v>20822811</v>
      </c>
      <c r="Z23" s="41">
        <v>21065260</v>
      </c>
      <c r="AA23" s="41">
        <v>21311886</v>
      </c>
      <c r="AB23" s="41">
        <v>21562761</v>
      </c>
      <c r="AC23" s="41">
        <v>21817962</v>
      </c>
      <c r="AD23" s="41">
        <v>22077558</v>
      </c>
      <c r="AE23" s="41">
        <v>22341629</v>
      </c>
      <c r="AF23" s="41">
        <v>22425081</v>
      </c>
      <c r="AG23" s="41">
        <v>22678127</v>
      </c>
      <c r="AH23" s="41">
        <v>22935260</v>
      </c>
      <c r="AI23" s="41">
        <v>23444219</v>
      </c>
      <c r="AJ23" s="41">
        <v>23731848</v>
      </c>
      <c r="AK23" s="4"/>
      <c r="AL23" s="12">
        <f>SUM(AL10:AL22)</f>
        <v>596957544</v>
      </c>
      <c r="AM23" s="4"/>
    </row>
    <row r="24" spans="1:39" ht="15.75">
      <c r="A24" s="42" t="s">
        <v>52</v>
      </c>
      <c r="B24" s="43"/>
      <c r="C24" s="43"/>
      <c r="D24" s="43"/>
      <c r="E24" s="43"/>
      <c r="F24" s="44">
        <v>2.9092E-2</v>
      </c>
      <c r="G24" s="44">
        <v>2.8624E-2</v>
      </c>
      <c r="H24" s="44">
        <v>2.8171000000000002E-2</v>
      </c>
      <c r="I24" s="44">
        <v>2.7734000000000002E-2</v>
      </c>
      <c r="J24" s="44">
        <v>2.7310999999999998E-2</v>
      </c>
      <c r="K24" s="44">
        <v>2.6901999999999999E-2</v>
      </c>
      <c r="L24" s="44">
        <v>2.6506999999999999E-2</v>
      </c>
      <c r="M24" s="44">
        <v>2.6124999999999999E-2</v>
      </c>
      <c r="N24" s="44">
        <v>2.5755E-2</v>
      </c>
      <c r="O24" s="44">
        <v>2.5398E-2</v>
      </c>
      <c r="P24" s="44">
        <v>2.4719000000000001E-2</v>
      </c>
      <c r="Q24" s="44">
        <v>2.4396000000000001E-2</v>
      </c>
      <c r="R24" s="44">
        <v>2.4084000000000001E-2</v>
      </c>
      <c r="S24" s="44">
        <v>2.3782999999999999E-2</v>
      </c>
      <c r="T24" s="44">
        <v>2.3491000000000001E-2</v>
      </c>
      <c r="U24" s="44">
        <v>2.3209E-2</v>
      </c>
      <c r="V24" s="44">
        <v>2.3063E-2</v>
      </c>
      <c r="W24" s="44">
        <v>2.2918999999999998E-2</v>
      </c>
      <c r="X24" s="44">
        <v>2.2776999999999999E-2</v>
      </c>
      <c r="Y24" s="44">
        <v>2.2637999999999998E-2</v>
      </c>
      <c r="Z24" s="44">
        <v>2.2501E-2</v>
      </c>
      <c r="AA24" s="44">
        <v>2.2366E-2</v>
      </c>
      <c r="AB24" s="44">
        <v>2.2232999999999999E-2</v>
      </c>
      <c r="AC24" s="44">
        <v>2.2103000000000001E-2</v>
      </c>
      <c r="AD24" s="44">
        <v>2.1975000000000001E-2</v>
      </c>
      <c r="AE24" s="44">
        <v>2.1849E-2</v>
      </c>
      <c r="AF24" s="44">
        <v>2.181E-2</v>
      </c>
      <c r="AG24" s="44">
        <v>2.1694000000000001E-2</v>
      </c>
      <c r="AH24" s="44">
        <v>2.1579999999999998E-2</v>
      </c>
      <c r="AI24" s="44">
        <v>2.1364000000000001E-2</v>
      </c>
      <c r="AJ24" s="44">
        <v>2.1248E-2</v>
      </c>
      <c r="AK24" s="4"/>
      <c r="AL24" s="25">
        <f>+AL23/AL7/1000</f>
        <v>2.357079993257561E-2</v>
      </c>
      <c r="AM24" s="4"/>
    </row>
    <row r="25" spans="1:39" ht="15.75">
      <c r="A25" s="2" t="s">
        <v>54</v>
      </c>
      <c r="B25" s="14"/>
      <c r="C25" s="14"/>
      <c r="D25" s="14"/>
      <c r="E25" s="14"/>
      <c r="F25" s="34">
        <f>+B23</f>
        <v>1.6475E-2</v>
      </c>
      <c r="G25" s="34">
        <f>+F25</f>
        <v>1.6475E-2</v>
      </c>
      <c r="H25" s="34">
        <f t="shared" ref="H25:AJ25" si="2">+G25</f>
        <v>1.6475E-2</v>
      </c>
      <c r="I25" s="34">
        <f t="shared" si="2"/>
        <v>1.6475E-2</v>
      </c>
      <c r="J25" s="34">
        <f t="shared" si="2"/>
        <v>1.6475E-2</v>
      </c>
      <c r="K25" s="34">
        <f t="shared" si="2"/>
        <v>1.6475E-2</v>
      </c>
      <c r="L25" s="34">
        <f t="shared" si="2"/>
        <v>1.6475E-2</v>
      </c>
      <c r="M25" s="34">
        <f t="shared" si="2"/>
        <v>1.6475E-2</v>
      </c>
      <c r="N25" s="34">
        <f t="shared" si="2"/>
        <v>1.6475E-2</v>
      </c>
      <c r="O25" s="34">
        <f t="shared" si="2"/>
        <v>1.6475E-2</v>
      </c>
      <c r="P25" s="34">
        <f t="shared" si="2"/>
        <v>1.6475E-2</v>
      </c>
      <c r="Q25" s="34">
        <f t="shared" si="2"/>
        <v>1.6475E-2</v>
      </c>
      <c r="R25" s="34">
        <f t="shared" si="2"/>
        <v>1.6475E-2</v>
      </c>
      <c r="S25" s="34">
        <f t="shared" si="2"/>
        <v>1.6475E-2</v>
      </c>
      <c r="T25" s="34">
        <f t="shared" si="2"/>
        <v>1.6475E-2</v>
      </c>
      <c r="U25" s="34">
        <f t="shared" si="2"/>
        <v>1.6475E-2</v>
      </c>
      <c r="V25" s="34">
        <f t="shared" si="2"/>
        <v>1.6475E-2</v>
      </c>
      <c r="W25" s="34">
        <f t="shared" si="2"/>
        <v>1.6475E-2</v>
      </c>
      <c r="X25" s="34">
        <f t="shared" si="2"/>
        <v>1.6475E-2</v>
      </c>
      <c r="Y25" s="34">
        <f t="shared" si="2"/>
        <v>1.6475E-2</v>
      </c>
      <c r="Z25" s="34">
        <f t="shared" si="2"/>
        <v>1.6475E-2</v>
      </c>
      <c r="AA25" s="34">
        <f t="shared" si="2"/>
        <v>1.6475E-2</v>
      </c>
      <c r="AB25" s="34">
        <f t="shared" si="2"/>
        <v>1.6475E-2</v>
      </c>
      <c r="AC25" s="34">
        <f t="shared" si="2"/>
        <v>1.6475E-2</v>
      </c>
      <c r="AD25" s="34">
        <f t="shared" si="2"/>
        <v>1.6475E-2</v>
      </c>
      <c r="AE25" s="34">
        <f t="shared" si="2"/>
        <v>1.6475E-2</v>
      </c>
      <c r="AF25" s="34">
        <f t="shared" si="2"/>
        <v>1.6475E-2</v>
      </c>
      <c r="AG25" s="34">
        <f t="shared" si="2"/>
        <v>1.6475E-2</v>
      </c>
      <c r="AH25" s="34">
        <f t="shared" si="2"/>
        <v>1.6475E-2</v>
      </c>
      <c r="AI25" s="34">
        <f t="shared" si="2"/>
        <v>1.6475E-2</v>
      </c>
      <c r="AJ25" s="34">
        <f t="shared" si="2"/>
        <v>1.6475E-2</v>
      </c>
      <c r="AK25" s="4"/>
      <c r="AL25" s="25"/>
      <c r="AM25" s="4"/>
    </row>
    <row r="26" spans="1:39" ht="16.5" thickBot="1">
      <c r="A26" s="35" t="s">
        <v>55</v>
      </c>
      <c r="B26" s="29"/>
      <c r="C26" s="29"/>
      <c r="D26" s="29"/>
      <c r="E26" s="29"/>
      <c r="F26" s="36">
        <f>+F24-F25</f>
        <v>1.2617E-2</v>
      </c>
      <c r="G26" s="36">
        <f>+G24-G25</f>
        <v>1.2149E-2</v>
      </c>
      <c r="H26" s="36">
        <f t="shared" ref="H26:AJ26" si="3">+H24-H25</f>
        <v>1.1696000000000002E-2</v>
      </c>
      <c r="I26" s="36">
        <f t="shared" si="3"/>
        <v>1.1259000000000002E-2</v>
      </c>
      <c r="J26" s="36">
        <f t="shared" si="3"/>
        <v>1.0835999999999998E-2</v>
      </c>
      <c r="K26" s="36">
        <f t="shared" si="3"/>
        <v>1.0426999999999999E-2</v>
      </c>
      <c r="L26" s="36">
        <f t="shared" si="3"/>
        <v>1.0031999999999999E-2</v>
      </c>
      <c r="M26" s="36">
        <f t="shared" si="3"/>
        <v>9.6499999999999989E-3</v>
      </c>
      <c r="N26" s="36">
        <f t="shared" si="3"/>
        <v>9.2800000000000001E-3</v>
      </c>
      <c r="O26" s="36">
        <f t="shared" si="3"/>
        <v>8.9230000000000004E-3</v>
      </c>
      <c r="P26" s="36">
        <f t="shared" si="3"/>
        <v>8.2440000000000013E-3</v>
      </c>
      <c r="Q26" s="36">
        <f t="shared" si="3"/>
        <v>7.921000000000001E-3</v>
      </c>
      <c r="R26" s="36">
        <f t="shared" si="3"/>
        <v>7.6090000000000012E-3</v>
      </c>
      <c r="S26" s="36">
        <f t="shared" si="3"/>
        <v>7.3079999999999985E-3</v>
      </c>
      <c r="T26" s="36">
        <f t="shared" si="3"/>
        <v>7.0160000000000014E-3</v>
      </c>
      <c r="U26" s="36">
        <f t="shared" si="3"/>
        <v>6.7340000000000004E-3</v>
      </c>
      <c r="V26" s="36">
        <f t="shared" si="3"/>
        <v>6.5880000000000001E-3</v>
      </c>
      <c r="W26" s="36">
        <f t="shared" si="3"/>
        <v>6.4439999999999983E-3</v>
      </c>
      <c r="X26" s="36">
        <f t="shared" si="3"/>
        <v>6.3019999999999986E-3</v>
      </c>
      <c r="Y26" s="36">
        <f t="shared" si="3"/>
        <v>6.1629999999999983E-3</v>
      </c>
      <c r="Z26" s="36">
        <f t="shared" si="3"/>
        <v>6.0260000000000001E-3</v>
      </c>
      <c r="AA26" s="36">
        <f t="shared" si="3"/>
        <v>5.8910000000000004E-3</v>
      </c>
      <c r="AB26" s="36">
        <f t="shared" si="3"/>
        <v>5.7579999999999992E-3</v>
      </c>
      <c r="AC26" s="36">
        <f t="shared" si="3"/>
        <v>5.6280000000000011E-3</v>
      </c>
      <c r="AD26" s="36">
        <f t="shared" si="3"/>
        <v>5.5000000000000014E-3</v>
      </c>
      <c r="AE26" s="36">
        <f t="shared" si="3"/>
        <v>5.3740000000000003E-3</v>
      </c>
      <c r="AF26" s="36">
        <f t="shared" si="3"/>
        <v>5.3349999999999995E-3</v>
      </c>
      <c r="AG26" s="36">
        <f t="shared" si="3"/>
        <v>5.2190000000000014E-3</v>
      </c>
      <c r="AH26" s="36">
        <f t="shared" si="3"/>
        <v>5.1049999999999984E-3</v>
      </c>
      <c r="AI26" s="36">
        <f t="shared" si="3"/>
        <v>4.889000000000001E-3</v>
      </c>
      <c r="AJ26" s="36">
        <f t="shared" si="3"/>
        <v>4.7729999999999995E-3</v>
      </c>
      <c r="AK26" s="4"/>
      <c r="AL26" s="25"/>
      <c r="AM26" s="4"/>
    </row>
    <row r="27" spans="1:39" ht="15.75">
      <c r="A27" s="3" t="s">
        <v>57</v>
      </c>
      <c r="B27" s="3"/>
      <c r="C27" s="3"/>
      <c r="D27" s="3"/>
      <c r="E27" s="3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4"/>
      <c r="AL27" s="25"/>
      <c r="AM27" s="4"/>
    </row>
    <row r="28" spans="1:39" ht="15.75">
      <c r="A28" s="3"/>
      <c r="B28" s="3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"/>
      <c r="AL28" s="26"/>
      <c r="AM28" s="4"/>
    </row>
    <row r="29" spans="1:39" ht="15.75">
      <c r="A29" s="3"/>
      <c r="B29" s="3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"/>
      <c r="AL29" s="26"/>
      <c r="AM29" s="4"/>
    </row>
    <row r="30" spans="1:39">
      <c r="A30" s="30"/>
      <c r="AL30" s="28"/>
    </row>
    <row r="31" spans="1:39" ht="15.75">
      <c r="A31" s="45" t="s">
        <v>59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</row>
    <row r="32" spans="1:39" ht="16.5" thickBot="1">
      <c r="A32" s="2"/>
      <c r="B32" s="2"/>
      <c r="C32" s="1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1"/>
      <c r="AF32" s="1"/>
      <c r="AG32" s="1"/>
      <c r="AH32" s="1"/>
      <c r="AI32" s="1"/>
      <c r="AJ32" s="1"/>
      <c r="AK32" s="4"/>
      <c r="AL32" s="4"/>
      <c r="AM32" s="4"/>
    </row>
    <row r="33" spans="1:39" ht="15.75">
      <c r="A33" s="7"/>
      <c r="B33" s="5"/>
      <c r="C33" s="5"/>
      <c r="D33" s="6"/>
      <c r="E33" s="7"/>
      <c r="F33" s="31">
        <v>2015</v>
      </c>
      <c r="G33" s="31">
        <f t="shared" ref="G33:AJ33" si="4">F33+1</f>
        <v>2016</v>
      </c>
      <c r="H33" s="31">
        <f t="shared" si="4"/>
        <v>2017</v>
      </c>
      <c r="I33" s="31">
        <f t="shared" si="4"/>
        <v>2018</v>
      </c>
      <c r="J33" s="31">
        <f t="shared" si="4"/>
        <v>2019</v>
      </c>
      <c r="K33" s="31">
        <f t="shared" si="4"/>
        <v>2020</v>
      </c>
      <c r="L33" s="31">
        <f t="shared" si="4"/>
        <v>2021</v>
      </c>
      <c r="M33" s="31">
        <f t="shared" si="4"/>
        <v>2022</v>
      </c>
      <c r="N33" s="31">
        <f t="shared" si="4"/>
        <v>2023</v>
      </c>
      <c r="O33" s="31">
        <f t="shared" si="4"/>
        <v>2024</v>
      </c>
      <c r="P33" s="31">
        <f t="shared" si="4"/>
        <v>2025</v>
      </c>
      <c r="Q33" s="31">
        <f t="shared" si="4"/>
        <v>2026</v>
      </c>
      <c r="R33" s="31">
        <f t="shared" si="4"/>
        <v>2027</v>
      </c>
      <c r="S33" s="31">
        <f t="shared" si="4"/>
        <v>2028</v>
      </c>
      <c r="T33" s="31">
        <f t="shared" si="4"/>
        <v>2029</v>
      </c>
      <c r="U33" s="31">
        <f t="shared" si="4"/>
        <v>2030</v>
      </c>
      <c r="V33" s="31">
        <f t="shared" si="4"/>
        <v>2031</v>
      </c>
      <c r="W33" s="31">
        <f t="shared" si="4"/>
        <v>2032</v>
      </c>
      <c r="X33" s="31">
        <f t="shared" si="4"/>
        <v>2033</v>
      </c>
      <c r="Y33" s="31">
        <f t="shared" si="4"/>
        <v>2034</v>
      </c>
      <c r="Z33" s="31">
        <f t="shared" si="4"/>
        <v>2035</v>
      </c>
      <c r="AA33" s="31">
        <f t="shared" si="4"/>
        <v>2036</v>
      </c>
      <c r="AB33" s="31">
        <f t="shared" si="4"/>
        <v>2037</v>
      </c>
      <c r="AC33" s="31">
        <f t="shared" si="4"/>
        <v>2038</v>
      </c>
      <c r="AD33" s="31">
        <f t="shared" si="4"/>
        <v>2039</v>
      </c>
      <c r="AE33" s="31">
        <f t="shared" si="4"/>
        <v>2040</v>
      </c>
      <c r="AF33" s="31">
        <f t="shared" si="4"/>
        <v>2041</v>
      </c>
      <c r="AG33" s="31">
        <f t="shared" si="4"/>
        <v>2042</v>
      </c>
      <c r="AH33" s="31">
        <f t="shared" si="4"/>
        <v>2043</v>
      </c>
      <c r="AI33" s="31">
        <f t="shared" si="4"/>
        <v>2044</v>
      </c>
      <c r="AJ33" s="31">
        <f t="shared" si="4"/>
        <v>2045</v>
      </c>
      <c r="AK33" s="8"/>
      <c r="AL33" s="4"/>
      <c r="AM33" s="4"/>
    </row>
    <row r="34" spans="1:39" ht="16.5" thickBot="1">
      <c r="A34" s="29"/>
      <c r="B34" s="9"/>
      <c r="C34" s="9"/>
      <c r="D34" s="9"/>
      <c r="E34" s="9"/>
      <c r="F34" s="33" t="s">
        <v>0</v>
      </c>
      <c r="G34" s="33" t="s">
        <v>1</v>
      </c>
      <c r="H34" s="33" t="s">
        <v>2</v>
      </c>
      <c r="I34" s="33" t="s">
        <v>3</v>
      </c>
      <c r="J34" s="33" t="s">
        <v>4</v>
      </c>
      <c r="K34" s="33" t="s">
        <v>5</v>
      </c>
      <c r="L34" s="33" t="s">
        <v>6</v>
      </c>
      <c r="M34" s="33" t="s">
        <v>7</v>
      </c>
      <c r="N34" s="33" t="s">
        <v>8</v>
      </c>
      <c r="O34" s="33" t="s">
        <v>9</v>
      </c>
      <c r="P34" s="33" t="s">
        <v>10</v>
      </c>
      <c r="Q34" s="33" t="s">
        <v>11</v>
      </c>
      <c r="R34" s="33" t="s">
        <v>12</v>
      </c>
      <c r="S34" s="33" t="s">
        <v>13</v>
      </c>
      <c r="T34" s="33" t="s">
        <v>14</v>
      </c>
      <c r="U34" s="33" t="s">
        <v>15</v>
      </c>
      <c r="V34" s="33" t="s">
        <v>16</v>
      </c>
      <c r="W34" s="33" t="s">
        <v>17</v>
      </c>
      <c r="X34" s="33" t="s">
        <v>18</v>
      </c>
      <c r="Y34" s="33" t="s">
        <v>19</v>
      </c>
      <c r="Z34" s="33" t="s">
        <v>20</v>
      </c>
      <c r="AA34" s="33" t="s">
        <v>21</v>
      </c>
      <c r="AB34" s="33" t="s">
        <v>22</v>
      </c>
      <c r="AC34" s="33" t="s">
        <v>23</v>
      </c>
      <c r="AD34" s="33" t="s">
        <v>24</v>
      </c>
      <c r="AE34" s="33" t="s">
        <v>25</v>
      </c>
      <c r="AF34" s="33" t="s">
        <v>26</v>
      </c>
      <c r="AG34" s="33" t="s">
        <v>27</v>
      </c>
      <c r="AH34" s="33" t="s">
        <v>28</v>
      </c>
      <c r="AI34" s="33" t="s">
        <v>29</v>
      </c>
      <c r="AJ34" s="33" t="s">
        <v>30</v>
      </c>
      <c r="AK34" s="8"/>
      <c r="AL34" s="4"/>
      <c r="AM34" s="4"/>
    </row>
    <row r="35" spans="1:39" ht="15.75">
      <c r="A35" s="10" t="s">
        <v>31</v>
      </c>
      <c r="B35" s="10"/>
      <c r="C35" s="10"/>
      <c r="D35" s="3"/>
      <c r="E35" s="3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"/>
      <c r="AF35" s="1"/>
      <c r="AG35" s="1"/>
      <c r="AH35" s="1"/>
      <c r="AI35" s="1"/>
      <c r="AJ35" s="1"/>
      <c r="AK35" s="4"/>
      <c r="AL35" s="12"/>
      <c r="AM35" s="4"/>
    </row>
    <row r="36" spans="1:39" ht="15.75">
      <c r="A36" s="3" t="s">
        <v>56</v>
      </c>
      <c r="B36" s="10"/>
      <c r="C36" s="10"/>
      <c r="D36" s="3"/>
      <c r="E36" s="3"/>
      <c r="F36" s="11">
        <v>1000000</v>
      </c>
      <c r="G36" s="11">
        <v>1025665</v>
      </c>
      <c r="H36" s="11">
        <v>1051990</v>
      </c>
      <c r="I36" s="11">
        <v>1078989</v>
      </c>
      <c r="J36" s="11">
        <v>1106682</v>
      </c>
      <c r="K36" s="11">
        <v>1135085</v>
      </c>
      <c r="L36" s="11">
        <v>1164218</v>
      </c>
      <c r="M36" s="11">
        <v>1194098</v>
      </c>
      <c r="N36" s="11">
        <v>1224745</v>
      </c>
      <c r="O36" s="11">
        <v>1256178</v>
      </c>
      <c r="P36" s="11">
        <v>1321487</v>
      </c>
      <c r="Q36" s="11">
        <v>1355403</v>
      </c>
      <c r="R36" s="11">
        <v>1390190</v>
      </c>
      <c r="S36" s="11">
        <v>1425870</v>
      </c>
      <c r="T36" s="11">
        <v>1462465</v>
      </c>
      <c r="U36" s="11">
        <v>1500000</v>
      </c>
      <c r="V36" s="11">
        <v>1529046</v>
      </c>
      <c r="W36" s="11">
        <v>1558654</v>
      </c>
      <c r="X36" s="11">
        <v>1588836</v>
      </c>
      <c r="Y36" s="11">
        <v>1619602</v>
      </c>
      <c r="Z36" s="11">
        <v>1650964</v>
      </c>
      <c r="AA36" s="11">
        <v>1682933</v>
      </c>
      <c r="AB36" s="11">
        <v>1715521</v>
      </c>
      <c r="AC36" s="11">
        <v>1748740</v>
      </c>
      <c r="AD36" s="11">
        <v>1782602</v>
      </c>
      <c r="AE36" s="11">
        <v>1817121</v>
      </c>
      <c r="AF36" s="11">
        <v>1828044</v>
      </c>
      <c r="AG36" s="11">
        <v>1861210</v>
      </c>
      <c r="AH36" s="11">
        <v>1894977</v>
      </c>
      <c r="AI36" s="11">
        <v>1962008</v>
      </c>
      <c r="AJ36" s="13">
        <v>2000000</v>
      </c>
      <c r="AK36" s="4"/>
      <c r="AL36" s="12"/>
      <c r="AM36" s="4"/>
    </row>
    <row r="37" spans="1:39" ht="15.75">
      <c r="A37" s="14" t="s">
        <v>32</v>
      </c>
      <c r="B37" s="2"/>
      <c r="C37" s="2"/>
      <c r="D37" s="14"/>
      <c r="E37" s="14"/>
      <c r="F37" s="15">
        <v>291650</v>
      </c>
      <c r="G37" s="15">
        <v>299135</v>
      </c>
      <c r="H37" s="15">
        <v>306813</v>
      </c>
      <c r="I37" s="15">
        <v>314687</v>
      </c>
      <c r="J37" s="15">
        <v>322764</v>
      </c>
      <c r="K37" s="15">
        <v>331048</v>
      </c>
      <c r="L37" s="15">
        <v>339544</v>
      </c>
      <c r="M37" s="15">
        <v>348259</v>
      </c>
      <c r="N37" s="15">
        <v>357197</v>
      </c>
      <c r="O37" s="15">
        <v>366364</v>
      </c>
      <c r="P37" s="15">
        <v>385412</v>
      </c>
      <c r="Q37" s="15">
        <v>395303</v>
      </c>
      <c r="R37" s="15">
        <v>405449</v>
      </c>
      <c r="S37" s="15">
        <v>415855</v>
      </c>
      <c r="T37" s="15">
        <v>426528</v>
      </c>
      <c r="U37" s="15">
        <v>437475</v>
      </c>
      <c r="V37" s="15">
        <v>445946</v>
      </c>
      <c r="W37" s="15">
        <v>454581</v>
      </c>
      <c r="X37" s="15">
        <v>463384</v>
      </c>
      <c r="Y37" s="15">
        <v>472357</v>
      </c>
      <c r="Z37" s="15">
        <v>481504</v>
      </c>
      <c r="AA37" s="15">
        <v>490827</v>
      </c>
      <c r="AB37" s="15">
        <v>500332</v>
      </c>
      <c r="AC37" s="15">
        <v>510020</v>
      </c>
      <c r="AD37" s="15">
        <v>519896</v>
      </c>
      <c r="AE37" s="15">
        <v>529963</v>
      </c>
      <c r="AF37" s="15">
        <v>533149</v>
      </c>
      <c r="AG37" s="15">
        <v>542822</v>
      </c>
      <c r="AH37" s="15">
        <v>552670</v>
      </c>
      <c r="AI37" s="15">
        <v>572220</v>
      </c>
      <c r="AJ37" s="15">
        <v>583300</v>
      </c>
      <c r="AK37" s="4"/>
      <c r="AL37" s="12">
        <f>SUM(F37:AJ37)</f>
        <v>13396454</v>
      </c>
      <c r="AM37" s="4"/>
    </row>
    <row r="38" spans="1:39" ht="15.75">
      <c r="A38" s="10"/>
      <c r="B38" s="16" t="s">
        <v>33</v>
      </c>
      <c r="C38" s="16" t="s">
        <v>34</v>
      </c>
      <c r="D38" s="16" t="s">
        <v>35</v>
      </c>
      <c r="E38" s="16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"/>
      <c r="AF38" s="1"/>
      <c r="AG38" s="1"/>
      <c r="AH38" s="1"/>
      <c r="AI38" s="1"/>
      <c r="AJ38" s="1"/>
      <c r="AK38" s="4"/>
      <c r="AL38" s="12"/>
      <c r="AM38" s="4"/>
    </row>
    <row r="39" spans="1:39" ht="15.75">
      <c r="A39" s="2" t="s">
        <v>53</v>
      </c>
      <c r="B39" s="17" t="s">
        <v>36</v>
      </c>
      <c r="C39" s="17" t="s">
        <v>36</v>
      </c>
      <c r="D39" s="17" t="s">
        <v>36</v>
      </c>
      <c r="E39" s="17" t="s">
        <v>37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4"/>
      <c r="AF39" s="14"/>
      <c r="AG39" s="14"/>
      <c r="AH39" s="14"/>
      <c r="AI39" s="14"/>
      <c r="AJ39" s="14"/>
      <c r="AK39" s="4"/>
      <c r="AL39" s="12"/>
      <c r="AM39" s="4" t="s">
        <v>33</v>
      </c>
    </row>
    <row r="40" spans="1:39" ht="15.75">
      <c r="A40" s="3" t="s">
        <v>38</v>
      </c>
      <c r="B40" s="18">
        <v>5.3799999999999996E-4</v>
      </c>
      <c r="C40" s="18">
        <v>6.0000000000000002E-5</v>
      </c>
      <c r="D40" s="18">
        <v>5.9800000000000001E-4</v>
      </c>
      <c r="E40" s="19">
        <v>2.2599999999999998</v>
      </c>
      <c r="F40" s="11">
        <v>224000</v>
      </c>
      <c r="G40" s="11">
        <v>225655</v>
      </c>
      <c r="H40" s="11">
        <v>227322</v>
      </c>
      <c r="I40" s="11">
        <v>229002</v>
      </c>
      <c r="J40" s="11">
        <v>230694</v>
      </c>
      <c r="K40" s="11">
        <v>232398</v>
      </c>
      <c r="L40" s="11">
        <v>234116</v>
      </c>
      <c r="M40" s="11">
        <v>235845</v>
      </c>
      <c r="N40" s="11">
        <v>237588</v>
      </c>
      <c r="O40" s="11">
        <v>239343</v>
      </c>
      <c r="P40" s="11">
        <v>242893</v>
      </c>
      <c r="Q40" s="11">
        <v>244688</v>
      </c>
      <c r="R40" s="11">
        <v>246496</v>
      </c>
      <c r="S40" s="11">
        <v>248317</v>
      </c>
      <c r="T40" s="11">
        <v>250152</v>
      </c>
      <c r="U40" s="11">
        <v>252000</v>
      </c>
      <c r="V40" s="11">
        <v>255394</v>
      </c>
      <c r="W40" s="11">
        <v>258834</v>
      </c>
      <c r="X40" s="11">
        <v>262320</v>
      </c>
      <c r="Y40" s="11">
        <v>265852</v>
      </c>
      <c r="Z40" s="11">
        <v>269433</v>
      </c>
      <c r="AA40" s="11">
        <v>273062</v>
      </c>
      <c r="AB40" s="11">
        <v>276739</v>
      </c>
      <c r="AC40" s="11">
        <v>280466</v>
      </c>
      <c r="AD40" s="11">
        <v>284244</v>
      </c>
      <c r="AE40" s="11">
        <v>288072</v>
      </c>
      <c r="AF40" s="11">
        <v>289279</v>
      </c>
      <c r="AG40" s="11">
        <v>292930</v>
      </c>
      <c r="AH40" s="11">
        <v>296627</v>
      </c>
      <c r="AI40" s="11">
        <v>303907</v>
      </c>
      <c r="AJ40" s="13">
        <v>308000</v>
      </c>
      <c r="AK40" s="4"/>
      <c r="AL40" s="12">
        <f>SUM(F40:AJ40)</f>
        <v>8005668</v>
      </c>
      <c r="AM40" s="20">
        <v>0.9</v>
      </c>
    </row>
    <row r="41" spans="1:39" ht="15.75">
      <c r="A41" s="3" t="s">
        <v>39</v>
      </c>
      <c r="B41" s="18">
        <v>6.0210000000000003E-3</v>
      </c>
      <c r="C41" s="18">
        <v>6.69E-4</v>
      </c>
      <c r="D41" s="18">
        <v>6.6899999999999998E-3</v>
      </c>
      <c r="E41" s="19">
        <v>25.29</v>
      </c>
      <c r="F41" s="11">
        <v>1951087</v>
      </c>
      <c r="G41" s="11">
        <v>2001165</v>
      </c>
      <c r="H41" s="11">
        <v>2052528</v>
      </c>
      <c r="I41" s="11">
        <v>2105209</v>
      </c>
      <c r="J41" s="11">
        <v>2159242</v>
      </c>
      <c r="K41" s="11">
        <v>2214662</v>
      </c>
      <c r="L41" s="11">
        <v>2271505</v>
      </c>
      <c r="M41" s="11">
        <v>2329807</v>
      </c>
      <c r="N41" s="11">
        <v>2389605</v>
      </c>
      <c r="O41" s="11">
        <v>2450938</v>
      </c>
      <c r="P41" s="11">
        <v>2578366</v>
      </c>
      <c r="Q41" s="11">
        <v>2644544</v>
      </c>
      <c r="R41" s="11">
        <v>2712420</v>
      </c>
      <c r="S41" s="11">
        <v>2782039</v>
      </c>
      <c r="T41" s="11">
        <v>2853444</v>
      </c>
      <c r="U41" s="11">
        <v>2926682</v>
      </c>
      <c r="V41" s="11">
        <v>2983356</v>
      </c>
      <c r="W41" s="11">
        <v>3041127</v>
      </c>
      <c r="X41" s="11">
        <v>3100017</v>
      </c>
      <c r="Y41" s="11">
        <v>3160047</v>
      </c>
      <c r="Z41" s="11">
        <v>3221240</v>
      </c>
      <c r="AA41" s="11">
        <v>3283617</v>
      </c>
      <c r="AB41" s="11">
        <v>3347203</v>
      </c>
      <c r="AC41" s="11">
        <v>3412020</v>
      </c>
      <c r="AD41" s="11">
        <v>3478092</v>
      </c>
      <c r="AE41" s="11">
        <v>3545444</v>
      </c>
      <c r="AF41" s="11">
        <v>3566757</v>
      </c>
      <c r="AG41" s="11">
        <v>3631470</v>
      </c>
      <c r="AH41" s="11">
        <v>3697357</v>
      </c>
      <c r="AI41" s="11">
        <v>3828147</v>
      </c>
      <c r="AJ41" s="13">
        <v>3902277</v>
      </c>
      <c r="AK41" s="4"/>
      <c r="AL41" s="12">
        <f t="shared" ref="AL41:AL52" si="5">SUM(F41:AJ41)</f>
        <v>89621414</v>
      </c>
      <c r="AM41" s="20">
        <v>0.9</v>
      </c>
    </row>
    <row r="42" spans="1:39" ht="15.75">
      <c r="A42" s="3" t="s">
        <v>40</v>
      </c>
      <c r="B42" s="18">
        <v>7.8999999999999996E-5</v>
      </c>
      <c r="C42" s="18">
        <v>1.1E-5</v>
      </c>
      <c r="D42" s="18">
        <v>9.0000000000000006E-5</v>
      </c>
      <c r="E42" s="19">
        <v>0.34</v>
      </c>
      <c r="F42" s="11">
        <v>28120</v>
      </c>
      <c r="G42" s="11">
        <v>28754</v>
      </c>
      <c r="H42" s="11">
        <v>29402</v>
      </c>
      <c r="I42" s="11">
        <v>30065</v>
      </c>
      <c r="J42" s="11">
        <v>30743</v>
      </c>
      <c r="K42" s="11">
        <v>31436</v>
      </c>
      <c r="L42" s="11">
        <v>32144</v>
      </c>
      <c r="M42" s="11">
        <v>32869</v>
      </c>
      <c r="N42" s="11">
        <v>33610</v>
      </c>
      <c r="O42" s="11">
        <v>34367</v>
      </c>
      <c r="P42" s="11">
        <v>35934</v>
      </c>
      <c r="Q42" s="11">
        <v>36744</v>
      </c>
      <c r="R42" s="11">
        <v>37572</v>
      </c>
      <c r="S42" s="11">
        <v>38419</v>
      </c>
      <c r="T42" s="11">
        <v>39285</v>
      </c>
      <c r="U42" s="11">
        <v>40171</v>
      </c>
      <c r="V42" s="11">
        <v>40662</v>
      </c>
      <c r="W42" s="11">
        <v>41159</v>
      </c>
      <c r="X42" s="11">
        <v>41663</v>
      </c>
      <c r="Y42" s="11">
        <v>42172</v>
      </c>
      <c r="Z42" s="11">
        <v>42688</v>
      </c>
      <c r="AA42" s="11">
        <v>43210</v>
      </c>
      <c r="AB42" s="11">
        <v>43738</v>
      </c>
      <c r="AC42" s="11">
        <v>44273</v>
      </c>
      <c r="AD42" s="11">
        <v>44815</v>
      </c>
      <c r="AE42" s="11">
        <v>45363</v>
      </c>
      <c r="AF42" s="11">
        <v>45535</v>
      </c>
      <c r="AG42" s="11">
        <v>46057</v>
      </c>
      <c r="AH42" s="11">
        <v>46585</v>
      </c>
      <c r="AI42" s="11">
        <v>47623</v>
      </c>
      <c r="AJ42" s="13">
        <v>48205</v>
      </c>
      <c r="AK42" s="4"/>
      <c r="AL42" s="12">
        <f t="shared" si="5"/>
        <v>1203383</v>
      </c>
      <c r="AM42" s="20">
        <v>0.88</v>
      </c>
    </row>
    <row r="43" spans="1:39" ht="15.75">
      <c r="A43" s="3" t="s">
        <v>41</v>
      </c>
      <c r="B43" s="18">
        <v>2.7049999999999999E-3</v>
      </c>
      <c r="C43" s="18">
        <v>9.01E-4</v>
      </c>
      <c r="D43" s="18">
        <v>3.6059999999999998E-3</v>
      </c>
      <c r="E43" s="19">
        <v>13.63</v>
      </c>
      <c r="F43" s="11">
        <v>1122479</v>
      </c>
      <c r="G43" s="11">
        <v>1147352</v>
      </c>
      <c r="H43" s="11">
        <v>1172776</v>
      </c>
      <c r="I43" s="11">
        <v>1198763</v>
      </c>
      <c r="J43" s="11">
        <v>1225326</v>
      </c>
      <c r="K43" s="11">
        <v>1252478</v>
      </c>
      <c r="L43" s="11">
        <v>1280231</v>
      </c>
      <c r="M43" s="11">
        <v>1308600</v>
      </c>
      <c r="N43" s="11">
        <v>1337597</v>
      </c>
      <c r="O43" s="11">
        <v>1367236</v>
      </c>
      <c r="P43" s="11">
        <v>1428500</v>
      </c>
      <c r="Q43" s="11">
        <v>1460154</v>
      </c>
      <c r="R43" s="11">
        <v>1492510</v>
      </c>
      <c r="S43" s="11">
        <v>1525582</v>
      </c>
      <c r="T43" s="11">
        <v>1559387</v>
      </c>
      <c r="U43" s="11">
        <v>1593941</v>
      </c>
      <c r="V43" s="11">
        <v>1617169</v>
      </c>
      <c r="W43" s="11">
        <v>1640736</v>
      </c>
      <c r="X43" s="11">
        <v>1664645</v>
      </c>
      <c r="Y43" s="11">
        <v>1688904</v>
      </c>
      <c r="Z43" s="11">
        <v>1713516</v>
      </c>
      <c r="AA43" s="11">
        <v>1738486</v>
      </c>
      <c r="AB43" s="11">
        <v>1763821</v>
      </c>
      <c r="AC43" s="11">
        <v>1789524</v>
      </c>
      <c r="AD43" s="11">
        <v>1815603</v>
      </c>
      <c r="AE43" s="11">
        <v>1842061</v>
      </c>
      <c r="AF43" s="11">
        <v>1850408</v>
      </c>
      <c r="AG43" s="11">
        <v>1875676</v>
      </c>
      <c r="AH43" s="11">
        <v>1901290</v>
      </c>
      <c r="AI43" s="11">
        <v>1951806</v>
      </c>
      <c r="AJ43" s="13">
        <v>1980249</v>
      </c>
      <c r="AK43" s="4"/>
      <c r="AL43" s="12">
        <f t="shared" si="5"/>
        <v>48306806</v>
      </c>
      <c r="AM43" s="20">
        <v>0.75</v>
      </c>
    </row>
    <row r="44" spans="1:39" ht="15.75">
      <c r="A44" s="3" t="s">
        <v>42</v>
      </c>
      <c r="B44" s="18">
        <v>4.3600000000000003E-4</v>
      </c>
      <c r="C44" s="18">
        <v>1.45E-4</v>
      </c>
      <c r="D44" s="18">
        <v>5.8100000000000003E-4</v>
      </c>
      <c r="E44" s="19">
        <v>2.2000000000000002</v>
      </c>
      <c r="F44" s="11">
        <v>181993</v>
      </c>
      <c r="G44" s="11">
        <v>186096</v>
      </c>
      <c r="H44" s="11">
        <v>190291</v>
      </c>
      <c r="I44" s="11">
        <v>194580</v>
      </c>
      <c r="J44" s="11">
        <v>198967</v>
      </c>
      <c r="K44" s="11">
        <v>203452</v>
      </c>
      <c r="L44" s="11">
        <v>208038</v>
      </c>
      <c r="M44" s="11">
        <v>212728</v>
      </c>
      <c r="N44" s="11">
        <v>217523</v>
      </c>
      <c r="O44" s="11">
        <v>222427</v>
      </c>
      <c r="P44" s="11">
        <v>232568</v>
      </c>
      <c r="Q44" s="11">
        <v>237811</v>
      </c>
      <c r="R44" s="11">
        <v>243171</v>
      </c>
      <c r="S44" s="11">
        <v>248653</v>
      </c>
      <c r="T44" s="11">
        <v>254258</v>
      </c>
      <c r="U44" s="11">
        <v>259990</v>
      </c>
      <c r="V44" s="11">
        <v>263169</v>
      </c>
      <c r="W44" s="11">
        <v>266388</v>
      </c>
      <c r="X44" s="11">
        <v>269645</v>
      </c>
      <c r="Y44" s="11">
        <v>272943</v>
      </c>
      <c r="Z44" s="11">
        <v>276280</v>
      </c>
      <c r="AA44" s="11">
        <v>279659</v>
      </c>
      <c r="AB44" s="11">
        <v>283079</v>
      </c>
      <c r="AC44" s="11">
        <v>286540</v>
      </c>
      <c r="AD44" s="11">
        <v>290044</v>
      </c>
      <c r="AE44" s="11">
        <v>293591</v>
      </c>
      <c r="AF44" s="11">
        <v>294709</v>
      </c>
      <c r="AG44" s="11">
        <v>298086</v>
      </c>
      <c r="AH44" s="11">
        <v>301502</v>
      </c>
      <c r="AI44" s="11">
        <v>308218</v>
      </c>
      <c r="AJ44" s="13">
        <v>311987</v>
      </c>
      <c r="AK44" s="4"/>
      <c r="AL44" s="12">
        <f t="shared" si="5"/>
        <v>7788386</v>
      </c>
      <c r="AM44" s="20">
        <v>0.75</v>
      </c>
    </row>
    <row r="45" spans="1:39" ht="15.75">
      <c r="A45" s="3" t="s">
        <v>43</v>
      </c>
      <c r="B45" s="18">
        <v>2.2850000000000001E-3</v>
      </c>
      <c r="C45" s="18">
        <v>5.71E-4</v>
      </c>
      <c r="D45" s="18">
        <v>2.856E-3</v>
      </c>
      <c r="E45" s="19">
        <v>10.79</v>
      </c>
      <c r="F45" s="11">
        <v>821628</v>
      </c>
      <c r="G45" s="11">
        <v>844607</v>
      </c>
      <c r="H45" s="11">
        <v>868229</v>
      </c>
      <c r="I45" s="11">
        <v>892511</v>
      </c>
      <c r="J45" s="11">
        <v>917473</v>
      </c>
      <c r="K45" s="11">
        <v>943133</v>
      </c>
      <c r="L45" s="11">
        <v>969510</v>
      </c>
      <c r="M45" s="11">
        <v>996625</v>
      </c>
      <c r="N45" s="11">
        <v>1024498</v>
      </c>
      <c r="O45" s="11">
        <v>1053151</v>
      </c>
      <c r="P45" s="11">
        <v>1112884</v>
      </c>
      <c r="Q45" s="11">
        <v>1144009</v>
      </c>
      <c r="R45" s="11">
        <v>1176004</v>
      </c>
      <c r="S45" s="11">
        <v>1208894</v>
      </c>
      <c r="T45" s="11">
        <v>1242704</v>
      </c>
      <c r="U45" s="11">
        <v>1277460</v>
      </c>
      <c r="V45" s="11">
        <v>1297981</v>
      </c>
      <c r="W45" s="11">
        <v>1318831</v>
      </c>
      <c r="X45" s="11">
        <v>1340016</v>
      </c>
      <c r="Y45" s="11">
        <v>1361542</v>
      </c>
      <c r="Z45" s="11">
        <v>1383413</v>
      </c>
      <c r="AA45" s="11">
        <v>1405636</v>
      </c>
      <c r="AB45" s="11">
        <v>1428216</v>
      </c>
      <c r="AC45" s="11">
        <v>1451158</v>
      </c>
      <c r="AD45" s="11">
        <v>1474469</v>
      </c>
      <c r="AE45" s="11">
        <v>1498154</v>
      </c>
      <c r="AF45" s="11">
        <v>1505634</v>
      </c>
      <c r="AG45" s="11">
        <v>1528297</v>
      </c>
      <c r="AH45" s="11">
        <v>1551301</v>
      </c>
      <c r="AI45" s="11">
        <v>1596762</v>
      </c>
      <c r="AJ45" s="13">
        <v>1622412</v>
      </c>
      <c r="AK45" s="4"/>
      <c r="AL45" s="12">
        <f t="shared" si="5"/>
        <v>38257142</v>
      </c>
      <c r="AM45" s="20">
        <v>0.8</v>
      </c>
    </row>
    <row r="46" spans="1:39" ht="15.75">
      <c r="A46" s="3" t="s">
        <v>44</v>
      </c>
      <c r="B46" s="18">
        <v>3.4600000000000001E-4</v>
      </c>
      <c r="C46" s="18">
        <v>8.6000000000000003E-5</v>
      </c>
      <c r="D46" s="18">
        <v>4.3199999999999998E-4</v>
      </c>
      <c r="E46" s="19">
        <v>1.63</v>
      </c>
      <c r="F46" s="11">
        <v>123512</v>
      </c>
      <c r="G46" s="11">
        <v>127040</v>
      </c>
      <c r="H46" s="11">
        <v>130669</v>
      </c>
      <c r="I46" s="11">
        <v>134402</v>
      </c>
      <c r="J46" s="11">
        <v>138242</v>
      </c>
      <c r="K46" s="11">
        <v>142191</v>
      </c>
      <c r="L46" s="11">
        <v>146253</v>
      </c>
      <c r="M46" s="11">
        <v>150431</v>
      </c>
      <c r="N46" s="11">
        <v>154728</v>
      </c>
      <c r="O46" s="11">
        <v>159148</v>
      </c>
      <c r="P46" s="11">
        <v>168370</v>
      </c>
      <c r="Q46" s="11">
        <v>173180</v>
      </c>
      <c r="R46" s="11">
        <v>178127</v>
      </c>
      <c r="S46" s="11">
        <v>183216</v>
      </c>
      <c r="T46" s="11">
        <v>188450</v>
      </c>
      <c r="U46" s="11">
        <v>193833</v>
      </c>
      <c r="V46" s="11">
        <v>196944</v>
      </c>
      <c r="W46" s="11">
        <v>200105</v>
      </c>
      <c r="X46" s="11">
        <v>203316</v>
      </c>
      <c r="Y46" s="11">
        <v>206580</v>
      </c>
      <c r="Z46" s="11">
        <v>209895</v>
      </c>
      <c r="AA46" s="11">
        <v>213264</v>
      </c>
      <c r="AB46" s="11">
        <v>216687</v>
      </c>
      <c r="AC46" s="11">
        <v>220165</v>
      </c>
      <c r="AD46" s="11">
        <v>223698</v>
      </c>
      <c r="AE46" s="11">
        <v>227288</v>
      </c>
      <c r="AF46" s="11">
        <v>228422</v>
      </c>
      <c r="AG46" s="11">
        <v>231857</v>
      </c>
      <c r="AH46" s="11">
        <v>235344</v>
      </c>
      <c r="AI46" s="11">
        <v>242235</v>
      </c>
      <c r="AJ46" s="13">
        <v>246123</v>
      </c>
      <c r="AK46" s="4"/>
      <c r="AL46" s="12">
        <f t="shared" si="5"/>
        <v>5793715</v>
      </c>
      <c r="AM46" s="20">
        <v>0.8</v>
      </c>
    </row>
    <row r="47" spans="1:39" ht="15.75">
      <c r="A47" s="3" t="s">
        <v>45</v>
      </c>
      <c r="B47" s="18">
        <v>1.6280000000000001E-3</v>
      </c>
      <c r="C47" s="18">
        <v>8.7600000000000004E-4</v>
      </c>
      <c r="D47" s="18">
        <v>2.5040000000000001E-3</v>
      </c>
      <c r="E47" s="19">
        <v>9.4600000000000009</v>
      </c>
      <c r="F47" s="11">
        <v>1082252</v>
      </c>
      <c r="G47" s="11">
        <v>1082252</v>
      </c>
      <c r="H47" s="11">
        <v>1082252</v>
      </c>
      <c r="I47" s="11">
        <v>1082252</v>
      </c>
      <c r="J47" s="11">
        <v>1082252</v>
      </c>
      <c r="K47" s="11">
        <v>1082252</v>
      </c>
      <c r="L47" s="11">
        <v>1082252</v>
      </c>
      <c r="M47" s="11">
        <v>1082252</v>
      </c>
      <c r="N47" s="11">
        <v>1082252</v>
      </c>
      <c r="O47" s="11">
        <v>1082252</v>
      </c>
      <c r="P47" s="11">
        <v>1082252</v>
      </c>
      <c r="Q47" s="11">
        <v>1082252</v>
      </c>
      <c r="R47" s="11">
        <v>1082252</v>
      </c>
      <c r="S47" s="11">
        <v>1082252</v>
      </c>
      <c r="T47" s="11">
        <v>1082252</v>
      </c>
      <c r="U47" s="11">
        <v>1082252</v>
      </c>
      <c r="V47" s="11">
        <v>1082252</v>
      </c>
      <c r="W47" s="11">
        <v>1082252</v>
      </c>
      <c r="X47" s="11">
        <v>1082252</v>
      </c>
      <c r="Y47" s="11">
        <v>1082252</v>
      </c>
      <c r="Z47" s="11">
        <v>1082252</v>
      </c>
      <c r="AA47" s="11">
        <v>1082252</v>
      </c>
      <c r="AB47" s="11">
        <v>1082252</v>
      </c>
      <c r="AC47" s="11">
        <v>1082252</v>
      </c>
      <c r="AD47" s="11">
        <v>1082252</v>
      </c>
      <c r="AE47" s="11">
        <v>1082252</v>
      </c>
      <c r="AF47" s="11">
        <v>1082252</v>
      </c>
      <c r="AG47" s="11">
        <v>1082252</v>
      </c>
      <c r="AH47" s="11">
        <v>1082252</v>
      </c>
      <c r="AI47" s="11">
        <v>1082252</v>
      </c>
      <c r="AJ47" s="13">
        <v>1082252</v>
      </c>
      <c r="AK47" s="4"/>
      <c r="AL47" s="12">
        <f t="shared" si="5"/>
        <v>33549812</v>
      </c>
      <c r="AM47" s="20">
        <v>0.65</v>
      </c>
    </row>
    <row r="48" spans="1:39" ht="15.75">
      <c r="A48" s="3" t="s">
        <v>46</v>
      </c>
      <c r="B48" s="18">
        <v>4.5580000000000004E-3</v>
      </c>
      <c r="C48" s="18">
        <v>1.0009999999999999E-3</v>
      </c>
      <c r="D48" s="18">
        <v>5.5589999999999997E-3</v>
      </c>
      <c r="E48" s="19">
        <v>21.01</v>
      </c>
      <c r="F48" s="11">
        <v>2402106</v>
      </c>
      <c r="G48" s="11">
        <v>2402106</v>
      </c>
      <c r="H48" s="11">
        <v>2402106</v>
      </c>
      <c r="I48" s="11">
        <v>2402106</v>
      </c>
      <c r="J48" s="11">
        <v>2402106</v>
      </c>
      <c r="K48" s="11">
        <v>2402106</v>
      </c>
      <c r="L48" s="11">
        <v>2402106</v>
      </c>
      <c r="M48" s="11">
        <v>2402106</v>
      </c>
      <c r="N48" s="11">
        <v>2402106</v>
      </c>
      <c r="O48" s="11">
        <v>2402106</v>
      </c>
      <c r="P48" s="11">
        <v>2402106</v>
      </c>
      <c r="Q48" s="11">
        <v>2402106</v>
      </c>
      <c r="R48" s="11">
        <v>2402106</v>
      </c>
      <c r="S48" s="11">
        <v>2402106</v>
      </c>
      <c r="T48" s="11">
        <v>2402106</v>
      </c>
      <c r="U48" s="11">
        <v>2402106</v>
      </c>
      <c r="V48" s="11">
        <v>2402106</v>
      </c>
      <c r="W48" s="11">
        <v>2402106</v>
      </c>
      <c r="X48" s="11">
        <v>2402106</v>
      </c>
      <c r="Y48" s="11">
        <v>2402106</v>
      </c>
      <c r="Z48" s="11">
        <v>2402106</v>
      </c>
      <c r="AA48" s="11">
        <v>2402106</v>
      </c>
      <c r="AB48" s="11">
        <v>2402106</v>
      </c>
      <c r="AC48" s="11">
        <v>2402106</v>
      </c>
      <c r="AD48" s="11">
        <v>2402106</v>
      </c>
      <c r="AE48" s="11">
        <v>2402106</v>
      </c>
      <c r="AF48" s="11">
        <v>2402106</v>
      </c>
      <c r="AG48" s="11">
        <v>2402106</v>
      </c>
      <c r="AH48" s="11">
        <v>2402106</v>
      </c>
      <c r="AI48" s="11">
        <v>2402106</v>
      </c>
      <c r="AJ48" s="13">
        <v>2402106</v>
      </c>
      <c r="AK48" s="4"/>
      <c r="AL48" s="12">
        <f t="shared" si="5"/>
        <v>74465286</v>
      </c>
      <c r="AM48" s="20">
        <v>0.82</v>
      </c>
    </row>
    <row r="49" spans="1:39" ht="15.75">
      <c r="A49" s="3" t="s">
        <v>47</v>
      </c>
      <c r="B49" s="18">
        <v>0</v>
      </c>
      <c r="C49" s="18">
        <v>1.3749999999999999E-3</v>
      </c>
      <c r="D49" s="18">
        <v>1.3749999999999999E-3</v>
      </c>
      <c r="E49" s="19">
        <v>5.2</v>
      </c>
      <c r="F49" s="11">
        <v>594000</v>
      </c>
      <c r="G49" s="11">
        <v>594000</v>
      </c>
      <c r="H49" s="11">
        <v>594000</v>
      </c>
      <c r="I49" s="11">
        <v>594000</v>
      </c>
      <c r="J49" s="11">
        <v>594000</v>
      </c>
      <c r="K49" s="11">
        <v>594000</v>
      </c>
      <c r="L49" s="11">
        <v>594000</v>
      </c>
      <c r="M49" s="11">
        <v>594000</v>
      </c>
      <c r="N49" s="11">
        <v>594000</v>
      </c>
      <c r="O49" s="11">
        <v>594000</v>
      </c>
      <c r="P49" s="11">
        <v>594000</v>
      </c>
      <c r="Q49" s="11">
        <v>594000</v>
      </c>
      <c r="R49" s="11">
        <v>594000</v>
      </c>
      <c r="S49" s="11">
        <v>594000</v>
      </c>
      <c r="T49" s="11">
        <v>594000</v>
      </c>
      <c r="U49" s="11">
        <v>594000</v>
      </c>
      <c r="V49" s="11">
        <v>594000</v>
      </c>
      <c r="W49" s="11">
        <v>594000</v>
      </c>
      <c r="X49" s="11">
        <v>594000</v>
      </c>
      <c r="Y49" s="11">
        <v>594000</v>
      </c>
      <c r="Z49" s="11">
        <v>594000</v>
      </c>
      <c r="AA49" s="11">
        <v>594000</v>
      </c>
      <c r="AB49" s="11">
        <v>594000</v>
      </c>
      <c r="AC49" s="11">
        <v>594000</v>
      </c>
      <c r="AD49" s="11">
        <v>594000</v>
      </c>
      <c r="AE49" s="11">
        <v>594000</v>
      </c>
      <c r="AF49" s="11">
        <v>594000</v>
      </c>
      <c r="AG49" s="11">
        <v>594000</v>
      </c>
      <c r="AH49" s="11">
        <v>594000</v>
      </c>
      <c r="AI49" s="11">
        <v>594000</v>
      </c>
      <c r="AJ49" s="13">
        <v>594000</v>
      </c>
      <c r="AK49" s="4"/>
      <c r="AL49" s="21">
        <f t="shared" si="5"/>
        <v>18414000</v>
      </c>
      <c r="AM49" s="22">
        <v>0</v>
      </c>
    </row>
    <row r="50" spans="1:39" ht="15.75">
      <c r="A50" s="3" t="s">
        <v>48</v>
      </c>
      <c r="B50" s="18">
        <v>0</v>
      </c>
      <c r="C50" s="18">
        <v>9.8999999999999999E-4</v>
      </c>
      <c r="D50" s="18">
        <v>9.8999999999999999E-4</v>
      </c>
      <c r="E50" s="19">
        <v>3.74</v>
      </c>
      <c r="F50" s="11">
        <v>428000</v>
      </c>
      <c r="G50" s="11">
        <v>428000</v>
      </c>
      <c r="H50" s="11">
        <v>428000</v>
      </c>
      <c r="I50" s="11">
        <v>428000</v>
      </c>
      <c r="J50" s="11">
        <v>428000</v>
      </c>
      <c r="K50" s="11">
        <v>428000</v>
      </c>
      <c r="L50" s="11">
        <v>428000</v>
      </c>
      <c r="M50" s="11">
        <v>428000</v>
      </c>
      <c r="N50" s="11">
        <v>428000</v>
      </c>
      <c r="O50" s="11">
        <v>428000</v>
      </c>
      <c r="P50" s="11">
        <v>428000</v>
      </c>
      <c r="Q50" s="11">
        <v>428000</v>
      </c>
      <c r="R50" s="11">
        <v>428000</v>
      </c>
      <c r="S50" s="11">
        <v>428000</v>
      </c>
      <c r="T50" s="11">
        <v>428000</v>
      </c>
      <c r="U50" s="11">
        <v>428000</v>
      </c>
      <c r="V50" s="11">
        <v>428000</v>
      </c>
      <c r="W50" s="11">
        <v>428000</v>
      </c>
      <c r="X50" s="11">
        <v>428000</v>
      </c>
      <c r="Y50" s="11">
        <v>428000</v>
      </c>
      <c r="Z50" s="11">
        <v>428000</v>
      </c>
      <c r="AA50" s="11">
        <v>428000</v>
      </c>
      <c r="AB50" s="11">
        <v>428000</v>
      </c>
      <c r="AC50" s="11">
        <v>428000</v>
      </c>
      <c r="AD50" s="11">
        <v>428000</v>
      </c>
      <c r="AE50" s="11">
        <v>428000</v>
      </c>
      <c r="AF50" s="11">
        <v>428000</v>
      </c>
      <c r="AG50" s="11">
        <v>428000</v>
      </c>
      <c r="AH50" s="11">
        <v>428000</v>
      </c>
      <c r="AI50" s="11">
        <v>428000</v>
      </c>
      <c r="AJ50" s="13">
        <v>428000</v>
      </c>
      <c r="AK50" s="4"/>
      <c r="AL50" s="21">
        <f t="shared" si="5"/>
        <v>13268000</v>
      </c>
      <c r="AM50" s="22">
        <v>0</v>
      </c>
    </row>
    <row r="51" spans="1:39" ht="15.75">
      <c r="A51" s="3" t="s">
        <v>49</v>
      </c>
      <c r="B51" s="18">
        <v>0</v>
      </c>
      <c r="C51" s="18">
        <v>3.6400000000000001E-4</v>
      </c>
      <c r="D51" s="18">
        <v>3.6400000000000001E-4</v>
      </c>
      <c r="E51" s="19">
        <v>1.38</v>
      </c>
      <c r="F51" s="11">
        <v>157500</v>
      </c>
      <c r="G51" s="11">
        <v>157500</v>
      </c>
      <c r="H51" s="11">
        <v>157500</v>
      </c>
      <c r="I51" s="11">
        <v>157500</v>
      </c>
      <c r="J51" s="11">
        <v>157500</v>
      </c>
      <c r="K51" s="11">
        <v>157500</v>
      </c>
      <c r="L51" s="11">
        <v>157500</v>
      </c>
      <c r="M51" s="11">
        <v>157500</v>
      </c>
      <c r="N51" s="11">
        <v>157500</v>
      </c>
      <c r="O51" s="11">
        <v>157500</v>
      </c>
      <c r="P51" s="11">
        <v>157500</v>
      </c>
      <c r="Q51" s="11">
        <v>157500</v>
      </c>
      <c r="R51" s="11">
        <v>157500</v>
      </c>
      <c r="S51" s="11">
        <v>157500</v>
      </c>
      <c r="T51" s="11">
        <v>157500</v>
      </c>
      <c r="U51" s="11">
        <v>157500</v>
      </c>
      <c r="V51" s="11">
        <v>157500</v>
      </c>
      <c r="W51" s="11">
        <v>157500</v>
      </c>
      <c r="X51" s="11">
        <v>157500</v>
      </c>
      <c r="Y51" s="11">
        <v>157500</v>
      </c>
      <c r="Z51" s="11">
        <v>157500</v>
      </c>
      <c r="AA51" s="11">
        <v>157500</v>
      </c>
      <c r="AB51" s="11">
        <v>157500</v>
      </c>
      <c r="AC51" s="11">
        <v>157500</v>
      </c>
      <c r="AD51" s="11">
        <v>157500</v>
      </c>
      <c r="AE51" s="11">
        <v>157500</v>
      </c>
      <c r="AF51" s="11">
        <v>157500</v>
      </c>
      <c r="AG51" s="11">
        <v>157500</v>
      </c>
      <c r="AH51" s="11">
        <v>157500</v>
      </c>
      <c r="AI51" s="11">
        <v>157500</v>
      </c>
      <c r="AJ51" s="13">
        <v>157500</v>
      </c>
      <c r="AK51" s="4"/>
      <c r="AL51" s="21">
        <f t="shared" si="5"/>
        <v>4882500</v>
      </c>
      <c r="AM51" s="22">
        <v>0</v>
      </c>
    </row>
    <row r="52" spans="1:39" ht="16.5" thickBot="1">
      <c r="A52" s="14" t="s">
        <v>50</v>
      </c>
      <c r="B52" s="23">
        <v>0</v>
      </c>
      <c r="C52" s="23">
        <v>8.12E-4</v>
      </c>
      <c r="D52" s="18">
        <v>8.12E-4</v>
      </c>
      <c r="E52" s="24">
        <v>3.07</v>
      </c>
      <c r="F52" s="15">
        <v>351000</v>
      </c>
      <c r="G52" s="15">
        <v>351000</v>
      </c>
      <c r="H52" s="15">
        <v>351000</v>
      </c>
      <c r="I52" s="11">
        <v>351000</v>
      </c>
      <c r="J52" s="11">
        <v>351000</v>
      </c>
      <c r="K52" s="15">
        <v>351000</v>
      </c>
      <c r="L52" s="15">
        <v>351000</v>
      </c>
      <c r="M52" s="15">
        <v>351000</v>
      </c>
      <c r="N52" s="15">
        <v>351000</v>
      </c>
      <c r="O52" s="15">
        <v>351000</v>
      </c>
      <c r="P52" s="15">
        <v>351000</v>
      </c>
      <c r="Q52" s="15">
        <v>351000</v>
      </c>
      <c r="R52" s="15">
        <v>351000</v>
      </c>
      <c r="S52" s="15">
        <v>351000</v>
      </c>
      <c r="T52" s="15">
        <v>351000</v>
      </c>
      <c r="U52" s="15">
        <v>351000</v>
      </c>
      <c r="V52" s="15">
        <v>351000</v>
      </c>
      <c r="W52" s="15">
        <v>351000</v>
      </c>
      <c r="X52" s="15">
        <v>351000</v>
      </c>
      <c r="Y52" s="15">
        <v>351000</v>
      </c>
      <c r="Z52" s="15">
        <v>351000</v>
      </c>
      <c r="AA52" s="15">
        <v>351000</v>
      </c>
      <c r="AB52" s="15">
        <v>351000</v>
      </c>
      <c r="AC52" s="15">
        <v>351000</v>
      </c>
      <c r="AD52" s="15">
        <v>351000</v>
      </c>
      <c r="AE52" s="15">
        <v>351000</v>
      </c>
      <c r="AF52" s="15">
        <v>351000</v>
      </c>
      <c r="AG52" s="15">
        <v>351000</v>
      </c>
      <c r="AH52" s="15">
        <v>351000</v>
      </c>
      <c r="AI52" s="15">
        <v>351000</v>
      </c>
      <c r="AJ52" s="15">
        <v>351000</v>
      </c>
      <c r="AK52" s="4"/>
      <c r="AL52" s="21">
        <f t="shared" si="5"/>
        <v>10881000</v>
      </c>
      <c r="AM52" s="22">
        <v>0</v>
      </c>
    </row>
    <row r="53" spans="1:39" ht="15.75">
      <c r="A53" s="38" t="s">
        <v>51</v>
      </c>
      <c r="B53" s="39">
        <v>1.8596000000000001E-2</v>
      </c>
      <c r="C53" s="39">
        <v>7.8609999999999999E-3</v>
      </c>
      <c r="D53" s="39">
        <v>2.6457000000000001E-2</v>
      </c>
      <c r="E53" s="40">
        <v>100</v>
      </c>
      <c r="F53" s="41">
        <v>9467677</v>
      </c>
      <c r="G53" s="41">
        <v>9575527</v>
      </c>
      <c r="H53" s="41">
        <v>9686075</v>
      </c>
      <c r="I53" s="41">
        <v>9799390</v>
      </c>
      <c r="J53" s="41">
        <v>9915545</v>
      </c>
      <c r="K53" s="41">
        <v>10034608</v>
      </c>
      <c r="L53" s="41">
        <v>10156655</v>
      </c>
      <c r="M53" s="41">
        <v>10281763</v>
      </c>
      <c r="N53" s="41">
        <v>10410007</v>
      </c>
      <c r="O53" s="41">
        <v>10541468</v>
      </c>
      <c r="P53" s="41">
        <v>10814373</v>
      </c>
      <c r="Q53" s="41">
        <v>10955988</v>
      </c>
      <c r="R53" s="41">
        <v>11101158</v>
      </c>
      <c r="S53" s="41">
        <v>11249978</v>
      </c>
      <c r="T53" s="41">
        <v>11402538</v>
      </c>
      <c r="U53" s="41">
        <v>11558935</v>
      </c>
      <c r="V53" s="41">
        <v>11669533</v>
      </c>
      <c r="W53" s="41">
        <v>11782038</v>
      </c>
      <c r="X53" s="41">
        <v>11896480</v>
      </c>
      <c r="Y53" s="41">
        <v>12012898</v>
      </c>
      <c r="Z53" s="41">
        <v>12131323</v>
      </c>
      <c r="AA53" s="41">
        <v>12251792</v>
      </c>
      <c r="AB53" s="41">
        <v>12374341</v>
      </c>
      <c r="AC53" s="41">
        <v>12499004</v>
      </c>
      <c r="AD53" s="41">
        <v>12625823</v>
      </c>
      <c r="AE53" s="41">
        <v>12754831</v>
      </c>
      <c r="AF53" s="41">
        <v>12795602</v>
      </c>
      <c r="AG53" s="41">
        <v>12919231</v>
      </c>
      <c r="AH53" s="41">
        <v>13044864</v>
      </c>
      <c r="AI53" s="41">
        <v>13293556</v>
      </c>
      <c r="AJ53" s="41">
        <v>13434111</v>
      </c>
      <c r="AK53" s="4"/>
      <c r="AL53" s="12">
        <f>SUM(AL40:AL52)</f>
        <v>354437112</v>
      </c>
      <c r="AM53" s="4"/>
    </row>
    <row r="54" spans="1:39" ht="15.75">
      <c r="A54" s="42" t="s">
        <v>52</v>
      </c>
      <c r="B54" s="43"/>
      <c r="C54" s="43"/>
      <c r="D54" s="43"/>
      <c r="E54" s="43"/>
      <c r="F54" s="44">
        <v>3.2461999999999998E-2</v>
      </c>
      <c r="G54" s="44">
        <v>3.2010999999999998E-2</v>
      </c>
      <c r="H54" s="44">
        <v>3.1570000000000001E-2</v>
      </c>
      <c r="I54" s="44">
        <v>3.1140000000000001E-2</v>
      </c>
      <c r="J54" s="44">
        <v>3.0720999999999998E-2</v>
      </c>
      <c r="K54" s="44">
        <v>3.0311999999999999E-2</v>
      </c>
      <c r="L54" s="44">
        <v>2.9912999999999999E-2</v>
      </c>
      <c r="M54" s="44">
        <v>2.9523000000000001E-2</v>
      </c>
      <c r="N54" s="44">
        <v>2.9144E-2</v>
      </c>
      <c r="O54" s="44">
        <v>2.8773E-2</v>
      </c>
      <c r="P54" s="44">
        <v>2.8059000000000001E-2</v>
      </c>
      <c r="Q54" s="44">
        <v>2.7715E-2</v>
      </c>
      <c r="R54" s="44">
        <v>2.7380000000000002E-2</v>
      </c>
      <c r="S54" s="44">
        <v>2.7053000000000001E-2</v>
      </c>
      <c r="T54" s="44">
        <v>2.6733E-2</v>
      </c>
      <c r="U54" s="44">
        <v>2.6422000000000001E-2</v>
      </c>
      <c r="V54" s="44">
        <v>2.6168E-2</v>
      </c>
      <c r="W54" s="44">
        <v>2.5918E-2</v>
      </c>
      <c r="X54" s="44">
        <v>2.5673000000000001E-2</v>
      </c>
      <c r="Y54" s="44">
        <v>2.5432E-2</v>
      </c>
      <c r="Z54" s="44">
        <v>2.5194999999999999E-2</v>
      </c>
      <c r="AA54" s="44">
        <v>2.4962000000000002E-2</v>
      </c>
      <c r="AB54" s="44">
        <v>2.4732000000000001E-2</v>
      </c>
      <c r="AC54" s="44">
        <v>2.4507000000000001E-2</v>
      </c>
      <c r="AD54" s="44">
        <v>2.4285000000000001E-2</v>
      </c>
      <c r="AE54" s="44">
        <v>2.4067000000000002E-2</v>
      </c>
      <c r="AF54" s="44">
        <v>2.4E-2</v>
      </c>
      <c r="AG54" s="44">
        <v>2.3800000000000002E-2</v>
      </c>
      <c r="AH54" s="44">
        <v>2.3602999999999999E-2</v>
      </c>
      <c r="AI54" s="44">
        <v>2.3231999999999999E-2</v>
      </c>
      <c r="AJ54" s="44">
        <v>2.3030999999999999E-2</v>
      </c>
      <c r="AK54" s="4"/>
      <c r="AL54" s="25">
        <f>+AL53/AL37/1000</f>
        <v>2.6457532120066997E-2</v>
      </c>
      <c r="AM54" s="4"/>
    </row>
    <row r="55" spans="1:39" ht="15.75">
      <c r="A55" s="2" t="s">
        <v>54</v>
      </c>
      <c r="B55" s="14"/>
      <c r="C55" s="14"/>
      <c r="D55" s="14"/>
      <c r="E55" s="14"/>
      <c r="F55" s="34">
        <f>+B53</f>
        <v>1.8596000000000001E-2</v>
      </c>
      <c r="G55" s="34">
        <f>+F55</f>
        <v>1.8596000000000001E-2</v>
      </c>
      <c r="H55" s="34">
        <f t="shared" ref="H55:AJ55" si="6">+G55</f>
        <v>1.8596000000000001E-2</v>
      </c>
      <c r="I55" s="34">
        <f t="shared" si="6"/>
        <v>1.8596000000000001E-2</v>
      </c>
      <c r="J55" s="34">
        <f t="shared" si="6"/>
        <v>1.8596000000000001E-2</v>
      </c>
      <c r="K55" s="34">
        <f t="shared" si="6"/>
        <v>1.8596000000000001E-2</v>
      </c>
      <c r="L55" s="34">
        <f t="shared" si="6"/>
        <v>1.8596000000000001E-2</v>
      </c>
      <c r="M55" s="34">
        <f t="shared" si="6"/>
        <v>1.8596000000000001E-2</v>
      </c>
      <c r="N55" s="34">
        <f t="shared" si="6"/>
        <v>1.8596000000000001E-2</v>
      </c>
      <c r="O55" s="34">
        <f t="shared" si="6"/>
        <v>1.8596000000000001E-2</v>
      </c>
      <c r="P55" s="34">
        <f t="shared" si="6"/>
        <v>1.8596000000000001E-2</v>
      </c>
      <c r="Q55" s="34">
        <f t="shared" si="6"/>
        <v>1.8596000000000001E-2</v>
      </c>
      <c r="R55" s="34">
        <f t="shared" si="6"/>
        <v>1.8596000000000001E-2</v>
      </c>
      <c r="S55" s="34">
        <f t="shared" si="6"/>
        <v>1.8596000000000001E-2</v>
      </c>
      <c r="T55" s="34">
        <f t="shared" si="6"/>
        <v>1.8596000000000001E-2</v>
      </c>
      <c r="U55" s="34">
        <f t="shared" si="6"/>
        <v>1.8596000000000001E-2</v>
      </c>
      <c r="V55" s="34">
        <f t="shared" si="6"/>
        <v>1.8596000000000001E-2</v>
      </c>
      <c r="W55" s="34">
        <f t="shared" si="6"/>
        <v>1.8596000000000001E-2</v>
      </c>
      <c r="X55" s="34">
        <f t="shared" si="6"/>
        <v>1.8596000000000001E-2</v>
      </c>
      <c r="Y55" s="34">
        <f t="shared" si="6"/>
        <v>1.8596000000000001E-2</v>
      </c>
      <c r="Z55" s="34">
        <f t="shared" si="6"/>
        <v>1.8596000000000001E-2</v>
      </c>
      <c r="AA55" s="34">
        <f t="shared" si="6"/>
        <v>1.8596000000000001E-2</v>
      </c>
      <c r="AB55" s="34">
        <f t="shared" si="6"/>
        <v>1.8596000000000001E-2</v>
      </c>
      <c r="AC55" s="34">
        <f t="shared" si="6"/>
        <v>1.8596000000000001E-2</v>
      </c>
      <c r="AD55" s="34">
        <f t="shared" si="6"/>
        <v>1.8596000000000001E-2</v>
      </c>
      <c r="AE55" s="34">
        <f t="shared" si="6"/>
        <v>1.8596000000000001E-2</v>
      </c>
      <c r="AF55" s="34">
        <f t="shared" si="6"/>
        <v>1.8596000000000001E-2</v>
      </c>
      <c r="AG55" s="34">
        <f t="shared" si="6"/>
        <v>1.8596000000000001E-2</v>
      </c>
      <c r="AH55" s="34">
        <f t="shared" si="6"/>
        <v>1.8596000000000001E-2</v>
      </c>
      <c r="AI55" s="34">
        <f t="shared" si="6"/>
        <v>1.8596000000000001E-2</v>
      </c>
      <c r="AJ55" s="34">
        <f t="shared" si="6"/>
        <v>1.8596000000000001E-2</v>
      </c>
      <c r="AK55" s="4"/>
      <c r="AL55" s="25"/>
      <c r="AM55" s="4"/>
    </row>
    <row r="56" spans="1:39" ht="16.5" thickBot="1">
      <c r="A56" s="35" t="s">
        <v>55</v>
      </c>
      <c r="B56" s="29"/>
      <c r="C56" s="29"/>
      <c r="D56" s="29"/>
      <c r="E56" s="29"/>
      <c r="F56" s="36">
        <f>+F54-F55</f>
        <v>1.3865999999999996E-2</v>
      </c>
      <c r="G56" s="36">
        <f>+G54-G55</f>
        <v>1.3414999999999996E-2</v>
      </c>
      <c r="H56" s="36">
        <f t="shared" ref="H56" si="7">+H54-H55</f>
        <v>1.2973999999999999E-2</v>
      </c>
      <c r="I56" s="36">
        <f t="shared" ref="I56" si="8">+I54-I55</f>
        <v>1.2544E-2</v>
      </c>
      <c r="J56" s="36">
        <f t="shared" ref="J56" si="9">+J54-J55</f>
        <v>1.2124999999999997E-2</v>
      </c>
      <c r="K56" s="36">
        <f t="shared" ref="K56" si="10">+K54-K55</f>
        <v>1.1715999999999997E-2</v>
      </c>
      <c r="L56" s="36">
        <f t="shared" ref="L56" si="11">+L54-L55</f>
        <v>1.1316999999999997E-2</v>
      </c>
      <c r="M56" s="36">
        <f t="shared" ref="M56" si="12">+M54-M55</f>
        <v>1.0926999999999999E-2</v>
      </c>
      <c r="N56" s="36">
        <f t="shared" ref="N56" si="13">+N54-N55</f>
        <v>1.0547999999999998E-2</v>
      </c>
      <c r="O56" s="36">
        <f t="shared" ref="O56" si="14">+O54-O55</f>
        <v>1.0176999999999999E-2</v>
      </c>
      <c r="P56" s="36">
        <f t="shared" ref="P56" si="15">+P54-P55</f>
        <v>9.4629999999999992E-3</v>
      </c>
      <c r="Q56" s="36">
        <f t="shared" ref="Q56" si="16">+Q54-Q55</f>
        <v>9.1189999999999986E-3</v>
      </c>
      <c r="R56" s="36">
        <f t="shared" ref="R56" si="17">+R54-R55</f>
        <v>8.7840000000000001E-3</v>
      </c>
      <c r="S56" s="36">
        <f t="shared" ref="S56" si="18">+S54-S55</f>
        <v>8.4569999999999992E-3</v>
      </c>
      <c r="T56" s="36">
        <f t="shared" ref="T56" si="19">+T54-T55</f>
        <v>8.1369999999999984E-3</v>
      </c>
      <c r="U56" s="36">
        <f t="shared" ref="U56" si="20">+U54-U55</f>
        <v>7.8259999999999996E-3</v>
      </c>
      <c r="V56" s="36">
        <f t="shared" ref="V56" si="21">+V54-V55</f>
        <v>7.5719999999999989E-3</v>
      </c>
      <c r="W56" s="36">
        <f t="shared" ref="W56" si="22">+W54-W55</f>
        <v>7.3219999999999986E-3</v>
      </c>
      <c r="X56" s="36">
        <f t="shared" ref="X56" si="23">+X54-X55</f>
        <v>7.077E-3</v>
      </c>
      <c r="Y56" s="36">
        <f t="shared" ref="Y56" si="24">+Y54-Y55</f>
        <v>6.8359999999999983E-3</v>
      </c>
      <c r="Z56" s="36">
        <f t="shared" ref="Z56" si="25">+Z54-Z55</f>
        <v>6.5989999999999972E-3</v>
      </c>
      <c r="AA56" s="36">
        <f t="shared" ref="AA56" si="26">+AA54-AA55</f>
        <v>6.3660000000000001E-3</v>
      </c>
      <c r="AB56" s="36">
        <f t="shared" ref="AB56" si="27">+AB54-AB55</f>
        <v>6.1359999999999991E-3</v>
      </c>
      <c r="AC56" s="36">
        <f t="shared" ref="AC56" si="28">+AC54-AC55</f>
        <v>5.9109999999999996E-3</v>
      </c>
      <c r="AD56" s="36">
        <f t="shared" ref="AD56" si="29">+AD54-AD55</f>
        <v>5.6889999999999996E-3</v>
      </c>
      <c r="AE56" s="36">
        <f t="shared" ref="AE56" si="30">+AE54-AE55</f>
        <v>5.4710000000000002E-3</v>
      </c>
      <c r="AF56" s="36">
        <f t="shared" ref="AF56" si="31">+AF54-AF55</f>
        <v>5.4039999999999991E-3</v>
      </c>
      <c r="AG56" s="36">
        <f t="shared" ref="AG56" si="32">+AG54-AG55</f>
        <v>5.2040000000000003E-3</v>
      </c>
      <c r="AH56" s="36">
        <f t="shared" ref="AH56" si="33">+AH54-AH55</f>
        <v>5.0069999999999976E-3</v>
      </c>
      <c r="AI56" s="36">
        <f t="shared" ref="AI56" si="34">+AI54-AI55</f>
        <v>4.6359999999999978E-3</v>
      </c>
      <c r="AJ56" s="36">
        <f t="shared" ref="AJ56" si="35">+AJ54-AJ55</f>
        <v>4.434999999999998E-3</v>
      </c>
      <c r="AK56" s="4"/>
      <c r="AL56" s="25"/>
      <c r="AM56" s="4"/>
    </row>
    <row r="57" spans="1:39" ht="15.75">
      <c r="A57" s="3" t="s">
        <v>57</v>
      </c>
      <c r="B57" s="3"/>
      <c r="C57" s="3"/>
      <c r="D57" s="3"/>
      <c r="E57" s="3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4"/>
      <c r="AL57" s="25"/>
      <c r="AM57" s="4"/>
    </row>
    <row r="58" spans="1:39">
      <c r="A58" s="30"/>
      <c r="AL58" s="28"/>
    </row>
    <row r="59" spans="1:39">
      <c r="A59" s="30"/>
      <c r="AL59" s="28"/>
    </row>
    <row r="60" spans="1:39">
      <c r="A60" s="30"/>
      <c r="AL60" s="28"/>
    </row>
    <row r="61" spans="1:39" ht="15.75">
      <c r="A61" s="45" t="s">
        <v>60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4"/>
      <c r="AL61" s="4"/>
      <c r="AM61" s="4"/>
    </row>
    <row r="62" spans="1:39" ht="16.5" thickBot="1">
      <c r="A62" s="2"/>
      <c r="B62" s="2"/>
      <c r="C62" s="1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1"/>
      <c r="AF62" s="1"/>
      <c r="AG62" s="1"/>
      <c r="AH62" s="1"/>
      <c r="AI62" s="1"/>
      <c r="AJ62" s="1"/>
      <c r="AK62" s="4"/>
      <c r="AL62" s="4"/>
      <c r="AM62" s="4"/>
    </row>
    <row r="63" spans="1:39" ht="15.75">
      <c r="A63" s="7"/>
      <c r="B63" s="5"/>
      <c r="C63" s="5"/>
      <c r="D63" s="6"/>
      <c r="E63" s="7"/>
      <c r="F63" s="31">
        <v>2015</v>
      </c>
      <c r="G63" s="31">
        <f>F63+1</f>
        <v>2016</v>
      </c>
      <c r="H63" s="31">
        <f t="shared" ref="H63:AJ63" si="36">G63+1</f>
        <v>2017</v>
      </c>
      <c r="I63" s="31">
        <f>H63+1</f>
        <v>2018</v>
      </c>
      <c r="J63" s="31">
        <f t="shared" si="36"/>
        <v>2019</v>
      </c>
      <c r="K63" s="31">
        <f t="shared" si="36"/>
        <v>2020</v>
      </c>
      <c r="L63" s="31">
        <f t="shared" si="36"/>
        <v>2021</v>
      </c>
      <c r="M63" s="31">
        <f t="shared" si="36"/>
        <v>2022</v>
      </c>
      <c r="N63" s="31">
        <f t="shared" si="36"/>
        <v>2023</v>
      </c>
      <c r="O63" s="31">
        <f t="shared" si="36"/>
        <v>2024</v>
      </c>
      <c r="P63" s="31">
        <f t="shared" si="36"/>
        <v>2025</v>
      </c>
      <c r="Q63" s="31">
        <f t="shared" si="36"/>
        <v>2026</v>
      </c>
      <c r="R63" s="31">
        <f t="shared" si="36"/>
        <v>2027</v>
      </c>
      <c r="S63" s="31">
        <f t="shared" si="36"/>
        <v>2028</v>
      </c>
      <c r="T63" s="31">
        <f t="shared" si="36"/>
        <v>2029</v>
      </c>
      <c r="U63" s="31">
        <f t="shared" si="36"/>
        <v>2030</v>
      </c>
      <c r="V63" s="31">
        <f t="shared" si="36"/>
        <v>2031</v>
      </c>
      <c r="W63" s="31">
        <f t="shared" si="36"/>
        <v>2032</v>
      </c>
      <c r="X63" s="31">
        <f t="shared" si="36"/>
        <v>2033</v>
      </c>
      <c r="Y63" s="31">
        <f t="shared" si="36"/>
        <v>2034</v>
      </c>
      <c r="Z63" s="31">
        <f t="shared" si="36"/>
        <v>2035</v>
      </c>
      <c r="AA63" s="31">
        <f t="shared" si="36"/>
        <v>2036</v>
      </c>
      <c r="AB63" s="31">
        <f t="shared" si="36"/>
        <v>2037</v>
      </c>
      <c r="AC63" s="31">
        <f t="shared" si="36"/>
        <v>2038</v>
      </c>
      <c r="AD63" s="31">
        <f t="shared" si="36"/>
        <v>2039</v>
      </c>
      <c r="AE63" s="31">
        <f t="shared" si="36"/>
        <v>2040</v>
      </c>
      <c r="AF63" s="31">
        <f t="shared" si="36"/>
        <v>2041</v>
      </c>
      <c r="AG63" s="31">
        <f t="shared" si="36"/>
        <v>2042</v>
      </c>
      <c r="AH63" s="31">
        <f t="shared" si="36"/>
        <v>2043</v>
      </c>
      <c r="AI63" s="31">
        <f t="shared" si="36"/>
        <v>2044</v>
      </c>
      <c r="AJ63" s="31">
        <f t="shared" si="36"/>
        <v>2045</v>
      </c>
      <c r="AK63" s="8"/>
      <c r="AL63" s="4"/>
      <c r="AM63" s="4"/>
    </row>
    <row r="64" spans="1:39" ht="16.5" thickBot="1">
      <c r="A64" s="29"/>
      <c r="B64" s="9"/>
      <c r="C64" s="9"/>
      <c r="D64" s="9"/>
      <c r="E64" s="9"/>
      <c r="F64" s="33" t="s">
        <v>0</v>
      </c>
      <c r="G64" s="33" t="s">
        <v>1</v>
      </c>
      <c r="H64" s="33" t="s">
        <v>2</v>
      </c>
      <c r="I64" s="33" t="s">
        <v>3</v>
      </c>
      <c r="J64" s="33" t="s">
        <v>4</v>
      </c>
      <c r="K64" s="33" t="s">
        <v>5</v>
      </c>
      <c r="L64" s="33" t="s">
        <v>6</v>
      </c>
      <c r="M64" s="33" t="s">
        <v>7</v>
      </c>
      <c r="N64" s="33" t="s">
        <v>8</v>
      </c>
      <c r="O64" s="33" t="s">
        <v>9</v>
      </c>
      <c r="P64" s="33" t="s">
        <v>10</v>
      </c>
      <c r="Q64" s="33" t="s">
        <v>11</v>
      </c>
      <c r="R64" s="33" t="s">
        <v>12</v>
      </c>
      <c r="S64" s="33" t="s">
        <v>13</v>
      </c>
      <c r="T64" s="33" t="s">
        <v>14</v>
      </c>
      <c r="U64" s="33" t="s">
        <v>15</v>
      </c>
      <c r="V64" s="33" t="s">
        <v>16</v>
      </c>
      <c r="W64" s="33" t="s">
        <v>17</v>
      </c>
      <c r="X64" s="33" t="s">
        <v>18</v>
      </c>
      <c r="Y64" s="33" t="s">
        <v>19</v>
      </c>
      <c r="Z64" s="33" t="s">
        <v>20</v>
      </c>
      <c r="AA64" s="33" t="s">
        <v>21</v>
      </c>
      <c r="AB64" s="33" t="s">
        <v>22</v>
      </c>
      <c r="AC64" s="33" t="s">
        <v>23</v>
      </c>
      <c r="AD64" s="33" t="s">
        <v>24</v>
      </c>
      <c r="AE64" s="33" t="s">
        <v>25</v>
      </c>
      <c r="AF64" s="33" t="s">
        <v>26</v>
      </c>
      <c r="AG64" s="33" t="s">
        <v>27</v>
      </c>
      <c r="AH64" s="33" t="s">
        <v>28</v>
      </c>
      <c r="AI64" s="33" t="s">
        <v>29</v>
      </c>
      <c r="AJ64" s="33" t="s">
        <v>30</v>
      </c>
      <c r="AK64" s="8"/>
      <c r="AL64" s="4"/>
      <c r="AM64" s="4"/>
    </row>
    <row r="65" spans="1:39" ht="15.75">
      <c r="A65" s="10" t="s">
        <v>31</v>
      </c>
      <c r="B65" s="10"/>
      <c r="C65" s="10"/>
      <c r="D65" s="3"/>
      <c r="E65" s="3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"/>
      <c r="AF65" s="1"/>
      <c r="AG65" s="1"/>
      <c r="AH65" s="1"/>
      <c r="AI65" s="1"/>
      <c r="AJ65" s="1"/>
      <c r="AK65" s="4"/>
      <c r="AL65" s="12"/>
      <c r="AM65" s="4"/>
    </row>
    <row r="66" spans="1:39" ht="15.75">
      <c r="A66" s="14" t="s">
        <v>32</v>
      </c>
      <c r="B66" s="2"/>
      <c r="C66" s="2"/>
      <c r="D66" s="14"/>
      <c r="E66" s="14"/>
      <c r="F66" s="15">
        <v>785156</v>
      </c>
      <c r="G66" s="15">
        <v>809966</v>
      </c>
      <c r="H66" s="15">
        <v>835578</v>
      </c>
      <c r="I66" s="15">
        <v>862015</v>
      </c>
      <c r="J66" s="15">
        <v>889307</v>
      </c>
      <c r="K66" s="15">
        <v>917480</v>
      </c>
      <c r="L66" s="15">
        <v>946563</v>
      </c>
      <c r="M66" s="15">
        <v>976589</v>
      </c>
      <c r="N66" s="15">
        <v>1007585</v>
      </c>
      <c r="O66" s="15">
        <v>1039585</v>
      </c>
      <c r="P66" s="15">
        <v>1106731</v>
      </c>
      <c r="Q66" s="15">
        <v>1141945</v>
      </c>
      <c r="R66" s="15">
        <v>1178303</v>
      </c>
      <c r="S66" s="15">
        <v>1215842</v>
      </c>
      <c r="T66" s="15">
        <v>1254599</v>
      </c>
      <c r="U66" s="15">
        <v>1294617</v>
      </c>
      <c r="V66" s="15">
        <v>1318348</v>
      </c>
      <c r="W66" s="15">
        <v>1342514</v>
      </c>
      <c r="X66" s="15">
        <v>1367124</v>
      </c>
      <c r="Y66" s="15">
        <v>1392186</v>
      </c>
      <c r="Z66" s="15">
        <v>1417709</v>
      </c>
      <c r="AA66" s="15">
        <v>1443699</v>
      </c>
      <c r="AB66" s="15">
        <v>1470168</v>
      </c>
      <c r="AC66" s="15">
        <v>1497122</v>
      </c>
      <c r="AD66" s="15">
        <v>1524571</v>
      </c>
      <c r="AE66" s="15">
        <v>1552524</v>
      </c>
      <c r="AF66" s="15">
        <v>1561364</v>
      </c>
      <c r="AG66" s="15">
        <v>1588189</v>
      </c>
      <c r="AH66" s="15">
        <v>1615474</v>
      </c>
      <c r="AI66" s="15">
        <v>1669566</v>
      </c>
      <c r="AJ66" s="15">
        <v>1700182</v>
      </c>
      <c r="AK66" s="4"/>
      <c r="AL66" s="12">
        <f>SUM(F66:AJ66)</f>
        <v>38722601</v>
      </c>
      <c r="AM66" s="4"/>
    </row>
    <row r="67" spans="1:39" ht="15.75">
      <c r="A67" s="10"/>
      <c r="B67" s="16" t="s">
        <v>33</v>
      </c>
      <c r="C67" s="16" t="s">
        <v>34</v>
      </c>
      <c r="D67" s="16" t="s">
        <v>35</v>
      </c>
      <c r="E67" s="3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"/>
      <c r="AF67" s="1"/>
      <c r="AG67" s="1"/>
      <c r="AH67" s="1"/>
      <c r="AI67" s="1"/>
      <c r="AJ67" s="1"/>
      <c r="AK67" s="4"/>
      <c r="AL67" s="12"/>
      <c r="AM67" s="4"/>
    </row>
    <row r="68" spans="1:39" ht="15.75">
      <c r="A68" s="2" t="s">
        <v>53</v>
      </c>
      <c r="B68" s="17" t="s">
        <v>36</v>
      </c>
      <c r="C68" s="17" t="s">
        <v>36</v>
      </c>
      <c r="D68" s="17" t="s">
        <v>36</v>
      </c>
      <c r="E68" s="17" t="s">
        <v>37</v>
      </c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4"/>
      <c r="AF68" s="14"/>
      <c r="AG68" s="14"/>
      <c r="AH68" s="14"/>
      <c r="AI68" s="14"/>
      <c r="AJ68" s="14"/>
      <c r="AK68" s="4"/>
      <c r="AL68" s="12"/>
      <c r="AM68" s="4" t="s">
        <v>33</v>
      </c>
    </row>
    <row r="69" spans="1:39" ht="15.75">
      <c r="A69" s="3" t="s">
        <v>38</v>
      </c>
      <c r="B69" s="18">
        <v>5.4500000000000002E-4</v>
      </c>
      <c r="C69" s="18">
        <v>6.0000000000000002E-5</v>
      </c>
      <c r="D69" s="18">
        <v>6.0499999999999996E-4</v>
      </c>
      <c r="E69" s="19">
        <v>2.46</v>
      </c>
      <c r="F69" s="11">
        <v>532000</v>
      </c>
      <c r="G69" s="11">
        <v>545051</v>
      </c>
      <c r="H69" s="11">
        <v>558422</v>
      </c>
      <c r="I69" s="11">
        <v>572120</v>
      </c>
      <c r="J69" s="11">
        <v>586155</v>
      </c>
      <c r="K69" s="11">
        <v>600535</v>
      </c>
      <c r="L69" s="11">
        <v>615267</v>
      </c>
      <c r="M69" s="11">
        <v>630360</v>
      </c>
      <c r="N69" s="11">
        <v>645824</v>
      </c>
      <c r="O69" s="11">
        <v>661666</v>
      </c>
      <c r="P69" s="11">
        <v>694528</v>
      </c>
      <c r="Q69" s="11">
        <v>711566</v>
      </c>
      <c r="R69" s="11">
        <v>729021</v>
      </c>
      <c r="S69" s="11">
        <v>746905</v>
      </c>
      <c r="T69" s="11">
        <v>765228</v>
      </c>
      <c r="U69" s="11">
        <v>784000</v>
      </c>
      <c r="V69" s="11">
        <v>794214</v>
      </c>
      <c r="W69" s="11">
        <v>804561</v>
      </c>
      <c r="X69" s="11">
        <v>815042</v>
      </c>
      <c r="Y69" s="11">
        <v>825661</v>
      </c>
      <c r="Z69" s="11">
        <v>836417</v>
      </c>
      <c r="AA69" s="11">
        <v>847314</v>
      </c>
      <c r="AB69" s="11">
        <v>858353</v>
      </c>
      <c r="AC69" s="11">
        <v>869535</v>
      </c>
      <c r="AD69" s="11">
        <v>880863</v>
      </c>
      <c r="AE69" s="11">
        <v>892339</v>
      </c>
      <c r="AF69" s="11">
        <v>895956</v>
      </c>
      <c r="AG69" s="11">
        <v>906894</v>
      </c>
      <c r="AH69" s="11">
        <v>917966</v>
      </c>
      <c r="AI69" s="11">
        <v>939757</v>
      </c>
      <c r="AJ69" s="13">
        <v>952000</v>
      </c>
      <c r="AK69" s="4"/>
      <c r="AL69" s="12">
        <f>SUM(F69:AJ69)</f>
        <v>23415520</v>
      </c>
      <c r="AM69" s="20">
        <v>0.9</v>
      </c>
    </row>
    <row r="70" spans="1:39" ht="15.75">
      <c r="A70" s="3" t="s">
        <v>39</v>
      </c>
      <c r="B70" s="18">
        <v>6.2440000000000004E-3</v>
      </c>
      <c r="C70" s="18">
        <v>6.9399999999999996E-4</v>
      </c>
      <c r="D70" s="18">
        <v>6.9379999999999997E-3</v>
      </c>
      <c r="E70" s="19">
        <v>28.23</v>
      </c>
      <c r="F70" s="11">
        <v>5438914</v>
      </c>
      <c r="G70" s="11">
        <v>5612239</v>
      </c>
      <c r="H70" s="11">
        <v>5791088</v>
      </c>
      <c r="I70" s="11">
        <v>5975636</v>
      </c>
      <c r="J70" s="11">
        <v>6166066</v>
      </c>
      <c r="K70" s="11">
        <v>6362563</v>
      </c>
      <c r="L70" s="11">
        <v>6565323</v>
      </c>
      <c r="M70" s="11">
        <v>6774545</v>
      </c>
      <c r="N70" s="11">
        <v>6990433</v>
      </c>
      <c r="O70" s="11">
        <v>7213202</v>
      </c>
      <c r="P70" s="11">
        <v>7680262</v>
      </c>
      <c r="Q70" s="11">
        <v>7925014</v>
      </c>
      <c r="R70" s="11">
        <v>8177565</v>
      </c>
      <c r="S70" s="11">
        <v>8438165</v>
      </c>
      <c r="T70" s="11">
        <v>8707069</v>
      </c>
      <c r="U70" s="11">
        <v>8984543</v>
      </c>
      <c r="V70" s="11">
        <v>9149095</v>
      </c>
      <c r="W70" s="11">
        <v>9316661</v>
      </c>
      <c r="X70" s="11">
        <v>9487296</v>
      </c>
      <c r="Y70" s="11">
        <v>9661055</v>
      </c>
      <c r="Z70" s="11">
        <v>9837998</v>
      </c>
      <c r="AA70" s="11">
        <v>10018181</v>
      </c>
      <c r="AB70" s="11">
        <v>10201664</v>
      </c>
      <c r="AC70" s="11">
        <v>10388507</v>
      </c>
      <c r="AD70" s="11">
        <v>10578773</v>
      </c>
      <c r="AE70" s="11">
        <v>10772523</v>
      </c>
      <c r="AF70" s="11">
        <v>10833795</v>
      </c>
      <c r="AG70" s="11">
        <v>11019709</v>
      </c>
      <c r="AH70" s="11">
        <v>11208813</v>
      </c>
      <c r="AI70" s="11">
        <v>11583666</v>
      </c>
      <c r="AJ70" s="13">
        <v>11795821</v>
      </c>
      <c r="AK70" s="4"/>
      <c r="AL70" s="12">
        <f t="shared" ref="AL70:AL81" si="37">SUM(F70:AJ70)</f>
        <v>268656184</v>
      </c>
      <c r="AM70" s="20">
        <v>0.9</v>
      </c>
    </row>
    <row r="71" spans="1:39" ht="15.75">
      <c r="A71" s="3" t="s">
        <v>40</v>
      </c>
      <c r="B71" s="18">
        <v>7.7999999999999999E-5</v>
      </c>
      <c r="C71" s="18">
        <v>1.1E-5</v>
      </c>
      <c r="D71" s="18">
        <v>8.8999999999999995E-5</v>
      </c>
      <c r="E71" s="19">
        <v>0.36</v>
      </c>
      <c r="F71" s="11">
        <v>72308</v>
      </c>
      <c r="G71" s="11">
        <v>74496</v>
      </c>
      <c r="H71" s="11">
        <v>76750</v>
      </c>
      <c r="I71" s="11">
        <v>79072</v>
      </c>
      <c r="J71" s="11">
        <v>81464</v>
      </c>
      <c r="K71" s="11">
        <v>83929</v>
      </c>
      <c r="L71" s="11">
        <v>86469</v>
      </c>
      <c r="M71" s="11">
        <v>89085</v>
      </c>
      <c r="N71" s="11">
        <v>91780</v>
      </c>
      <c r="O71" s="11">
        <v>94557</v>
      </c>
      <c r="P71" s="11">
        <v>100366</v>
      </c>
      <c r="Q71" s="11">
        <v>103402</v>
      </c>
      <c r="R71" s="11">
        <v>106531</v>
      </c>
      <c r="S71" s="11">
        <v>109754</v>
      </c>
      <c r="T71" s="11">
        <v>113075</v>
      </c>
      <c r="U71" s="11">
        <v>116496</v>
      </c>
      <c r="V71" s="11">
        <v>118187</v>
      </c>
      <c r="W71" s="11">
        <v>119903</v>
      </c>
      <c r="X71" s="11">
        <v>121644</v>
      </c>
      <c r="Y71" s="11">
        <v>123410</v>
      </c>
      <c r="Z71" s="11">
        <v>125202</v>
      </c>
      <c r="AA71" s="11">
        <v>127020</v>
      </c>
      <c r="AB71" s="11">
        <v>128864</v>
      </c>
      <c r="AC71" s="11">
        <v>130735</v>
      </c>
      <c r="AD71" s="11">
        <v>132633</v>
      </c>
      <c r="AE71" s="11">
        <v>134559</v>
      </c>
      <c r="AF71" s="11">
        <v>135166</v>
      </c>
      <c r="AG71" s="11">
        <v>137005</v>
      </c>
      <c r="AH71" s="11">
        <v>138869</v>
      </c>
      <c r="AI71" s="11">
        <v>142545</v>
      </c>
      <c r="AJ71" s="13">
        <v>144615</v>
      </c>
      <c r="AK71" s="4"/>
      <c r="AL71" s="12">
        <f t="shared" si="37"/>
        <v>3439891</v>
      </c>
      <c r="AM71" s="20">
        <v>0.88</v>
      </c>
    </row>
    <row r="72" spans="1:39" ht="15.75">
      <c r="A72" s="3" t="s">
        <v>41</v>
      </c>
      <c r="B72" s="18">
        <v>2.6410000000000001E-3</v>
      </c>
      <c r="C72" s="18">
        <v>8.8000000000000003E-4</v>
      </c>
      <c r="D72" s="18">
        <v>3.5209999999999998E-3</v>
      </c>
      <c r="E72" s="19">
        <v>14.33</v>
      </c>
      <c r="F72" s="11">
        <v>2873574</v>
      </c>
      <c r="G72" s="11">
        <v>2958147</v>
      </c>
      <c r="H72" s="11">
        <v>3045209</v>
      </c>
      <c r="I72" s="11">
        <v>3134833</v>
      </c>
      <c r="J72" s="11">
        <v>3227095</v>
      </c>
      <c r="K72" s="11">
        <v>3322072</v>
      </c>
      <c r="L72" s="11">
        <v>3419845</v>
      </c>
      <c r="M72" s="11">
        <v>3520495</v>
      </c>
      <c r="N72" s="11">
        <v>3624108</v>
      </c>
      <c r="O72" s="11">
        <v>3730769</v>
      </c>
      <c r="P72" s="11">
        <v>3953603</v>
      </c>
      <c r="Q72" s="11">
        <v>4069963</v>
      </c>
      <c r="R72" s="11">
        <v>4189747</v>
      </c>
      <c r="S72" s="11">
        <v>4313056</v>
      </c>
      <c r="T72" s="11">
        <v>4439995</v>
      </c>
      <c r="U72" s="11">
        <v>4570669</v>
      </c>
      <c r="V72" s="11">
        <v>4644616</v>
      </c>
      <c r="W72" s="11">
        <v>4719760</v>
      </c>
      <c r="X72" s="11">
        <v>4796119</v>
      </c>
      <c r="Y72" s="11">
        <v>4873714</v>
      </c>
      <c r="Z72" s="11">
        <v>4952564</v>
      </c>
      <c r="AA72" s="11">
        <v>5032690</v>
      </c>
      <c r="AB72" s="11">
        <v>5114112</v>
      </c>
      <c r="AC72" s="11">
        <v>5196852</v>
      </c>
      <c r="AD72" s="11">
        <v>5280930</v>
      </c>
      <c r="AE72" s="11">
        <v>5366368</v>
      </c>
      <c r="AF72" s="11">
        <v>5393350</v>
      </c>
      <c r="AG72" s="11">
        <v>5475113</v>
      </c>
      <c r="AH72" s="11">
        <v>5558115</v>
      </c>
      <c r="AI72" s="11">
        <v>5722170</v>
      </c>
      <c r="AJ72" s="13">
        <v>5814747</v>
      </c>
      <c r="AK72" s="4"/>
      <c r="AL72" s="12">
        <f t="shared" si="37"/>
        <v>136334400</v>
      </c>
      <c r="AM72" s="20">
        <v>0.75</v>
      </c>
    </row>
    <row r="73" spans="1:39" ht="15.75">
      <c r="A73" s="3" t="s">
        <v>42</v>
      </c>
      <c r="B73" s="18">
        <v>4.3100000000000001E-4</v>
      </c>
      <c r="C73" s="18">
        <v>1.44E-4</v>
      </c>
      <c r="D73" s="18">
        <v>5.7499999999999999E-4</v>
      </c>
      <c r="E73" s="19">
        <v>2.34</v>
      </c>
      <c r="F73" s="11">
        <v>467981</v>
      </c>
      <c r="G73" s="11">
        <v>482140</v>
      </c>
      <c r="H73" s="11">
        <v>496728</v>
      </c>
      <c r="I73" s="11">
        <v>511758</v>
      </c>
      <c r="J73" s="11">
        <v>527242</v>
      </c>
      <c r="K73" s="11">
        <v>543194</v>
      </c>
      <c r="L73" s="11">
        <v>559629</v>
      </c>
      <c r="M73" s="11">
        <v>576562</v>
      </c>
      <c r="N73" s="11">
        <v>594006</v>
      </c>
      <c r="O73" s="11">
        <v>611979</v>
      </c>
      <c r="P73" s="11">
        <v>649572</v>
      </c>
      <c r="Q73" s="11">
        <v>669226</v>
      </c>
      <c r="R73" s="11">
        <v>689474</v>
      </c>
      <c r="S73" s="11">
        <v>710335</v>
      </c>
      <c r="T73" s="11">
        <v>731827</v>
      </c>
      <c r="U73" s="11">
        <v>753970</v>
      </c>
      <c r="V73" s="11">
        <v>764917</v>
      </c>
      <c r="W73" s="11">
        <v>776023</v>
      </c>
      <c r="X73" s="11">
        <v>787290</v>
      </c>
      <c r="Y73" s="11">
        <v>798721</v>
      </c>
      <c r="Z73" s="11">
        <v>810318</v>
      </c>
      <c r="AA73" s="11">
        <v>822083</v>
      </c>
      <c r="AB73" s="11">
        <v>834019</v>
      </c>
      <c r="AC73" s="11">
        <v>846128</v>
      </c>
      <c r="AD73" s="11">
        <v>858414</v>
      </c>
      <c r="AE73" s="11">
        <v>870877</v>
      </c>
      <c r="AF73" s="11">
        <v>874809</v>
      </c>
      <c r="AG73" s="11">
        <v>886711</v>
      </c>
      <c r="AH73" s="11">
        <v>898775</v>
      </c>
      <c r="AI73" s="11">
        <v>922567</v>
      </c>
      <c r="AJ73" s="13">
        <v>935962</v>
      </c>
      <c r="AK73" s="4"/>
      <c r="AL73" s="12">
        <f t="shared" si="37"/>
        <v>22263237</v>
      </c>
      <c r="AM73" s="20">
        <v>0.75</v>
      </c>
    </row>
    <row r="74" spans="1:39" ht="15.75">
      <c r="A74" s="3" t="s">
        <v>43</v>
      </c>
      <c r="B74" s="18">
        <v>2.4160000000000002E-3</v>
      </c>
      <c r="C74" s="18">
        <v>6.0400000000000004E-4</v>
      </c>
      <c r="D74" s="18">
        <v>3.0200000000000001E-3</v>
      </c>
      <c r="E74" s="19">
        <v>12.29</v>
      </c>
      <c r="F74" s="11">
        <v>2379564</v>
      </c>
      <c r="G74" s="11">
        <v>2455879</v>
      </c>
      <c r="H74" s="11">
        <v>2534642</v>
      </c>
      <c r="I74" s="11">
        <v>2615931</v>
      </c>
      <c r="J74" s="11">
        <v>2699827</v>
      </c>
      <c r="K74" s="11">
        <v>2786413</v>
      </c>
      <c r="L74" s="11">
        <v>2875777</v>
      </c>
      <c r="M74" s="11">
        <v>2968006</v>
      </c>
      <c r="N74" s="11">
        <v>3063193</v>
      </c>
      <c r="O74" s="11">
        <v>3161433</v>
      </c>
      <c r="P74" s="11">
        <v>3367467</v>
      </c>
      <c r="Q74" s="11">
        <v>3475465</v>
      </c>
      <c r="R74" s="11">
        <v>3586927</v>
      </c>
      <c r="S74" s="11">
        <v>3701964</v>
      </c>
      <c r="T74" s="11">
        <v>3820690</v>
      </c>
      <c r="U74" s="11">
        <v>3943224</v>
      </c>
      <c r="V74" s="11">
        <v>4009004</v>
      </c>
      <c r="W74" s="11">
        <v>4075880</v>
      </c>
      <c r="X74" s="11">
        <v>4143873</v>
      </c>
      <c r="Y74" s="11">
        <v>4213000</v>
      </c>
      <c r="Z74" s="11">
        <v>4283279</v>
      </c>
      <c r="AA74" s="11">
        <v>4354732</v>
      </c>
      <c r="AB74" s="11">
        <v>4427376</v>
      </c>
      <c r="AC74" s="11">
        <v>4501232</v>
      </c>
      <c r="AD74" s="11">
        <v>4576320</v>
      </c>
      <c r="AE74" s="11">
        <v>4652660</v>
      </c>
      <c r="AF74" s="11">
        <v>4676777</v>
      </c>
      <c r="AG74" s="11">
        <v>4749879</v>
      </c>
      <c r="AH74" s="11">
        <v>4824125</v>
      </c>
      <c r="AI74" s="11">
        <v>4970972</v>
      </c>
      <c r="AJ74" s="13">
        <v>5053896</v>
      </c>
      <c r="AK74" s="4"/>
      <c r="AL74" s="12">
        <f t="shared" si="37"/>
        <v>116949407</v>
      </c>
      <c r="AM74" s="20">
        <v>0.8</v>
      </c>
    </row>
    <row r="75" spans="1:39" ht="15.75">
      <c r="A75" s="3" t="s">
        <v>44</v>
      </c>
      <c r="B75" s="18">
        <v>3.5599999999999998E-4</v>
      </c>
      <c r="C75" s="18">
        <v>8.8999999999999995E-5</v>
      </c>
      <c r="D75" s="18">
        <v>4.4499999999999997E-4</v>
      </c>
      <c r="E75" s="19">
        <v>1.81</v>
      </c>
      <c r="F75" s="11">
        <v>343490</v>
      </c>
      <c r="G75" s="11">
        <v>355014</v>
      </c>
      <c r="H75" s="11">
        <v>366925</v>
      </c>
      <c r="I75" s="11">
        <v>379236</v>
      </c>
      <c r="J75" s="11">
        <v>391959</v>
      </c>
      <c r="K75" s="11">
        <v>405110</v>
      </c>
      <c r="L75" s="11">
        <v>418702</v>
      </c>
      <c r="M75" s="11">
        <v>432749</v>
      </c>
      <c r="N75" s="11">
        <v>447268</v>
      </c>
      <c r="O75" s="11">
        <v>462274</v>
      </c>
      <c r="P75" s="11">
        <v>493814</v>
      </c>
      <c r="Q75" s="11">
        <v>510382</v>
      </c>
      <c r="R75" s="11">
        <v>527505</v>
      </c>
      <c r="S75" s="11">
        <v>545203</v>
      </c>
      <c r="T75" s="11">
        <v>563495</v>
      </c>
      <c r="U75" s="11">
        <v>582401</v>
      </c>
      <c r="V75" s="11">
        <v>592404</v>
      </c>
      <c r="W75" s="11">
        <v>602578</v>
      </c>
      <c r="X75" s="11">
        <v>612927</v>
      </c>
      <c r="Y75" s="11">
        <v>623454</v>
      </c>
      <c r="Z75" s="11">
        <v>634162</v>
      </c>
      <c r="AA75" s="11">
        <v>645053</v>
      </c>
      <c r="AB75" s="11">
        <v>656132</v>
      </c>
      <c r="AC75" s="11">
        <v>667401</v>
      </c>
      <c r="AD75" s="11">
        <v>678864</v>
      </c>
      <c r="AE75" s="11">
        <v>690523</v>
      </c>
      <c r="AF75" s="11">
        <v>694207</v>
      </c>
      <c r="AG75" s="11">
        <v>705379</v>
      </c>
      <c r="AH75" s="11">
        <v>716731</v>
      </c>
      <c r="AI75" s="11">
        <v>739197</v>
      </c>
      <c r="AJ75" s="13">
        <v>751893</v>
      </c>
      <c r="AK75" s="4"/>
      <c r="AL75" s="12">
        <f t="shared" si="37"/>
        <v>17236432</v>
      </c>
      <c r="AM75" s="20">
        <v>0.8</v>
      </c>
    </row>
    <row r="76" spans="1:39" ht="15.75">
      <c r="A76" s="3" t="s">
        <v>45</v>
      </c>
      <c r="B76" s="18">
        <v>1.093E-3</v>
      </c>
      <c r="C76" s="18">
        <v>5.8799999999999998E-4</v>
      </c>
      <c r="D76" s="18">
        <v>1.681E-3</v>
      </c>
      <c r="E76" s="19">
        <v>6.84</v>
      </c>
      <c r="F76" s="11">
        <v>2099276</v>
      </c>
      <c r="G76" s="11">
        <v>2099276</v>
      </c>
      <c r="H76" s="11">
        <v>2099276</v>
      </c>
      <c r="I76" s="11">
        <v>2099276</v>
      </c>
      <c r="J76" s="11">
        <v>2099276</v>
      </c>
      <c r="K76" s="11">
        <v>2099276</v>
      </c>
      <c r="L76" s="11">
        <v>2099276</v>
      </c>
      <c r="M76" s="11">
        <v>2099276</v>
      </c>
      <c r="N76" s="11">
        <v>2099276</v>
      </c>
      <c r="O76" s="11">
        <v>2099276</v>
      </c>
      <c r="P76" s="11">
        <v>2099276</v>
      </c>
      <c r="Q76" s="11">
        <v>2099276</v>
      </c>
      <c r="R76" s="11">
        <v>2099276</v>
      </c>
      <c r="S76" s="11">
        <v>2099276</v>
      </c>
      <c r="T76" s="11">
        <v>2099276</v>
      </c>
      <c r="U76" s="11">
        <v>2099276</v>
      </c>
      <c r="V76" s="11">
        <v>2099276</v>
      </c>
      <c r="W76" s="11">
        <v>2099276</v>
      </c>
      <c r="X76" s="11">
        <v>2099276</v>
      </c>
      <c r="Y76" s="11">
        <v>2099276</v>
      </c>
      <c r="Z76" s="11">
        <v>2099276</v>
      </c>
      <c r="AA76" s="11">
        <v>2099276</v>
      </c>
      <c r="AB76" s="11">
        <v>2099276</v>
      </c>
      <c r="AC76" s="11">
        <v>2099276</v>
      </c>
      <c r="AD76" s="11">
        <v>2099276</v>
      </c>
      <c r="AE76" s="11">
        <v>2099276</v>
      </c>
      <c r="AF76" s="11">
        <v>2099276</v>
      </c>
      <c r="AG76" s="11">
        <v>2099276</v>
      </c>
      <c r="AH76" s="11">
        <v>2099276</v>
      </c>
      <c r="AI76" s="11">
        <v>2099276</v>
      </c>
      <c r="AJ76" s="13">
        <v>2099276</v>
      </c>
      <c r="AK76" s="4"/>
      <c r="AL76" s="12">
        <f t="shared" si="37"/>
        <v>65077556</v>
      </c>
      <c r="AM76" s="20">
        <v>0.65</v>
      </c>
    </row>
    <row r="77" spans="1:39" ht="15.75">
      <c r="A77" s="3" t="s">
        <v>46</v>
      </c>
      <c r="B77" s="18">
        <v>3.4099999999999998E-3</v>
      </c>
      <c r="C77" s="18">
        <v>7.4799999999999997E-4</v>
      </c>
      <c r="D77" s="18">
        <v>4.1580000000000002E-3</v>
      </c>
      <c r="E77" s="19">
        <v>16.920000000000002</v>
      </c>
      <c r="F77" s="11">
        <v>5193249</v>
      </c>
      <c r="G77" s="11">
        <v>5193249</v>
      </c>
      <c r="H77" s="11">
        <v>5193249</v>
      </c>
      <c r="I77" s="11">
        <v>5193249</v>
      </c>
      <c r="J77" s="11">
        <v>5193249</v>
      </c>
      <c r="K77" s="11">
        <v>5193249</v>
      </c>
      <c r="L77" s="11">
        <v>5193249</v>
      </c>
      <c r="M77" s="11">
        <v>5193249</v>
      </c>
      <c r="N77" s="11">
        <v>5193249</v>
      </c>
      <c r="O77" s="11">
        <v>5193249</v>
      </c>
      <c r="P77" s="11">
        <v>5193249</v>
      </c>
      <c r="Q77" s="11">
        <v>5193249</v>
      </c>
      <c r="R77" s="11">
        <v>5193249</v>
      </c>
      <c r="S77" s="11">
        <v>5193249</v>
      </c>
      <c r="T77" s="11">
        <v>5193249</v>
      </c>
      <c r="U77" s="11">
        <v>5193249</v>
      </c>
      <c r="V77" s="11">
        <v>5193249</v>
      </c>
      <c r="W77" s="11">
        <v>5193249</v>
      </c>
      <c r="X77" s="11">
        <v>5193249</v>
      </c>
      <c r="Y77" s="11">
        <v>5193249</v>
      </c>
      <c r="Z77" s="11">
        <v>5193249</v>
      </c>
      <c r="AA77" s="11">
        <v>5193249</v>
      </c>
      <c r="AB77" s="11">
        <v>5193249</v>
      </c>
      <c r="AC77" s="11">
        <v>5193249</v>
      </c>
      <c r="AD77" s="11">
        <v>5193249</v>
      </c>
      <c r="AE77" s="11">
        <v>5193249</v>
      </c>
      <c r="AF77" s="11">
        <v>5193249</v>
      </c>
      <c r="AG77" s="11">
        <v>5193249</v>
      </c>
      <c r="AH77" s="11">
        <v>5193249</v>
      </c>
      <c r="AI77" s="11">
        <v>5193249</v>
      </c>
      <c r="AJ77" s="13">
        <v>5193249</v>
      </c>
      <c r="AK77" s="4"/>
      <c r="AL77" s="12">
        <f t="shared" si="37"/>
        <v>160990719</v>
      </c>
      <c r="AM77" s="20">
        <v>0.82</v>
      </c>
    </row>
    <row r="78" spans="1:39" ht="15.75">
      <c r="A78" s="3" t="s">
        <v>47</v>
      </c>
      <c r="B78" s="18">
        <v>0</v>
      </c>
      <c r="C78" s="18">
        <v>1.859E-3</v>
      </c>
      <c r="D78" s="18">
        <v>1.859E-3</v>
      </c>
      <c r="E78" s="19">
        <v>7.56</v>
      </c>
      <c r="F78" s="11">
        <v>2322000</v>
      </c>
      <c r="G78" s="11">
        <v>2322000</v>
      </c>
      <c r="H78" s="11">
        <v>2322000</v>
      </c>
      <c r="I78" s="11">
        <v>2322000</v>
      </c>
      <c r="J78" s="11">
        <v>2322000</v>
      </c>
      <c r="K78" s="11">
        <v>2322000</v>
      </c>
      <c r="L78" s="11">
        <v>2322000</v>
      </c>
      <c r="M78" s="11">
        <v>2322000</v>
      </c>
      <c r="N78" s="11">
        <v>2322000</v>
      </c>
      <c r="O78" s="11">
        <v>2322000</v>
      </c>
      <c r="P78" s="11">
        <v>2322000</v>
      </c>
      <c r="Q78" s="11">
        <v>2322000</v>
      </c>
      <c r="R78" s="11">
        <v>2322000</v>
      </c>
      <c r="S78" s="11">
        <v>2322000</v>
      </c>
      <c r="T78" s="11">
        <v>2322000</v>
      </c>
      <c r="U78" s="11">
        <v>2322000</v>
      </c>
      <c r="V78" s="11">
        <v>2322000</v>
      </c>
      <c r="W78" s="11">
        <v>2322000</v>
      </c>
      <c r="X78" s="11">
        <v>2322000</v>
      </c>
      <c r="Y78" s="11">
        <v>2322000</v>
      </c>
      <c r="Z78" s="11">
        <v>2322000</v>
      </c>
      <c r="AA78" s="11">
        <v>2322000</v>
      </c>
      <c r="AB78" s="11">
        <v>2322000</v>
      </c>
      <c r="AC78" s="11">
        <v>2322000</v>
      </c>
      <c r="AD78" s="11">
        <v>2322000</v>
      </c>
      <c r="AE78" s="11">
        <v>2322000</v>
      </c>
      <c r="AF78" s="11">
        <v>2322000</v>
      </c>
      <c r="AG78" s="11">
        <v>2322000</v>
      </c>
      <c r="AH78" s="11">
        <v>2322000</v>
      </c>
      <c r="AI78" s="11">
        <v>2322000</v>
      </c>
      <c r="AJ78" s="13">
        <v>2322000</v>
      </c>
      <c r="AK78" s="4"/>
      <c r="AL78" s="21">
        <f t="shared" si="37"/>
        <v>71982000</v>
      </c>
      <c r="AM78" s="22">
        <v>0</v>
      </c>
    </row>
    <row r="79" spans="1:39" ht="15.75">
      <c r="A79" s="3" t="s">
        <v>48</v>
      </c>
      <c r="B79" s="18">
        <v>0</v>
      </c>
      <c r="C79" s="18">
        <v>6.8499999999999995E-4</v>
      </c>
      <c r="D79" s="18">
        <v>6.8499999999999995E-4</v>
      </c>
      <c r="E79" s="19">
        <v>2.79</v>
      </c>
      <c r="F79" s="11">
        <v>856000</v>
      </c>
      <c r="G79" s="11">
        <v>856000</v>
      </c>
      <c r="H79" s="11">
        <v>856000</v>
      </c>
      <c r="I79" s="11">
        <v>856000</v>
      </c>
      <c r="J79" s="11">
        <v>856000</v>
      </c>
      <c r="K79" s="11">
        <v>856000</v>
      </c>
      <c r="L79" s="11">
        <v>856000</v>
      </c>
      <c r="M79" s="11">
        <v>856000</v>
      </c>
      <c r="N79" s="11">
        <v>856000</v>
      </c>
      <c r="O79" s="11">
        <v>856000</v>
      </c>
      <c r="P79" s="11">
        <v>856000</v>
      </c>
      <c r="Q79" s="11">
        <v>856000</v>
      </c>
      <c r="R79" s="11">
        <v>856000</v>
      </c>
      <c r="S79" s="11">
        <v>856000</v>
      </c>
      <c r="T79" s="11">
        <v>856000</v>
      </c>
      <c r="U79" s="11">
        <v>856000</v>
      </c>
      <c r="V79" s="11">
        <v>856000</v>
      </c>
      <c r="W79" s="11">
        <v>856000</v>
      </c>
      <c r="X79" s="11">
        <v>856000</v>
      </c>
      <c r="Y79" s="11">
        <v>856000</v>
      </c>
      <c r="Z79" s="11">
        <v>856000</v>
      </c>
      <c r="AA79" s="11">
        <v>856000</v>
      </c>
      <c r="AB79" s="11">
        <v>856000</v>
      </c>
      <c r="AC79" s="11">
        <v>856000</v>
      </c>
      <c r="AD79" s="11">
        <v>856000</v>
      </c>
      <c r="AE79" s="11">
        <v>856000</v>
      </c>
      <c r="AF79" s="11">
        <v>856000</v>
      </c>
      <c r="AG79" s="11">
        <v>856000</v>
      </c>
      <c r="AH79" s="11">
        <v>856000</v>
      </c>
      <c r="AI79" s="11">
        <v>856000</v>
      </c>
      <c r="AJ79" s="13">
        <v>856000</v>
      </c>
      <c r="AK79" s="4"/>
      <c r="AL79" s="21">
        <f t="shared" si="37"/>
        <v>26536000</v>
      </c>
      <c r="AM79" s="22">
        <v>0</v>
      </c>
    </row>
    <row r="80" spans="1:39" ht="15.75">
      <c r="A80" s="3" t="s">
        <v>49</v>
      </c>
      <c r="B80" s="18">
        <v>0</v>
      </c>
      <c r="C80" s="18">
        <v>3.0600000000000001E-4</v>
      </c>
      <c r="D80" s="18">
        <v>3.0600000000000001E-4</v>
      </c>
      <c r="E80" s="19">
        <v>1.25</v>
      </c>
      <c r="F80" s="11">
        <v>382500</v>
      </c>
      <c r="G80" s="11">
        <v>382500</v>
      </c>
      <c r="H80" s="11">
        <v>382500</v>
      </c>
      <c r="I80" s="11">
        <v>382500</v>
      </c>
      <c r="J80" s="11">
        <v>382500</v>
      </c>
      <c r="K80" s="11">
        <v>382500</v>
      </c>
      <c r="L80" s="11">
        <v>382500</v>
      </c>
      <c r="M80" s="11">
        <v>382500</v>
      </c>
      <c r="N80" s="11">
        <v>382500</v>
      </c>
      <c r="O80" s="11">
        <v>382500</v>
      </c>
      <c r="P80" s="11">
        <v>382500</v>
      </c>
      <c r="Q80" s="11">
        <v>382500</v>
      </c>
      <c r="R80" s="11">
        <v>382500</v>
      </c>
      <c r="S80" s="11">
        <v>382500</v>
      </c>
      <c r="T80" s="11">
        <v>382500</v>
      </c>
      <c r="U80" s="11">
        <v>382500</v>
      </c>
      <c r="V80" s="11">
        <v>382500</v>
      </c>
      <c r="W80" s="11">
        <v>382500</v>
      </c>
      <c r="X80" s="11">
        <v>382500</v>
      </c>
      <c r="Y80" s="11">
        <v>382500</v>
      </c>
      <c r="Z80" s="11">
        <v>382500</v>
      </c>
      <c r="AA80" s="11">
        <v>382500</v>
      </c>
      <c r="AB80" s="11">
        <v>382500</v>
      </c>
      <c r="AC80" s="11">
        <v>382500</v>
      </c>
      <c r="AD80" s="11">
        <v>382500</v>
      </c>
      <c r="AE80" s="11">
        <v>382500</v>
      </c>
      <c r="AF80" s="11">
        <v>382500</v>
      </c>
      <c r="AG80" s="11">
        <v>382500</v>
      </c>
      <c r="AH80" s="11">
        <v>382500</v>
      </c>
      <c r="AI80" s="11">
        <v>382500</v>
      </c>
      <c r="AJ80" s="13">
        <v>382500</v>
      </c>
      <c r="AK80" s="4"/>
      <c r="AL80" s="21">
        <f t="shared" si="37"/>
        <v>11857500</v>
      </c>
      <c r="AM80" s="22">
        <v>0</v>
      </c>
    </row>
    <row r="81" spans="1:39" ht="16.5" thickBot="1">
      <c r="A81" s="14" t="s">
        <v>50</v>
      </c>
      <c r="B81" s="18">
        <v>0</v>
      </c>
      <c r="C81" s="18">
        <v>6.9200000000000002E-4</v>
      </c>
      <c r="D81" s="18">
        <v>6.9200000000000002E-4</v>
      </c>
      <c r="E81" s="24">
        <v>2.82</v>
      </c>
      <c r="F81" s="11">
        <v>864000</v>
      </c>
      <c r="G81" s="15">
        <v>864000</v>
      </c>
      <c r="H81" s="15">
        <v>864000</v>
      </c>
      <c r="I81" s="11">
        <v>864000</v>
      </c>
      <c r="J81" s="11">
        <v>864000</v>
      </c>
      <c r="K81" s="15">
        <v>864000</v>
      </c>
      <c r="L81" s="15">
        <v>864000</v>
      </c>
      <c r="M81" s="15">
        <v>864000</v>
      </c>
      <c r="N81" s="15">
        <v>864000</v>
      </c>
      <c r="O81" s="15">
        <v>864000</v>
      </c>
      <c r="P81" s="15">
        <v>864000</v>
      </c>
      <c r="Q81" s="15">
        <v>864000</v>
      </c>
      <c r="R81" s="15">
        <v>864000</v>
      </c>
      <c r="S81" s="15">
        <v>864000</v>
      </c>
      <c r="T81" s="15">
        <v>864000</v>
      </c>
      <c r="U81" s="11">
        <v>864000</v>
      </c>
      <c r="V81" s="15">
        <v>864000</v>
      </c>
      <c r="W81" s="15">
        <v>864000</v>
      </c>
      <c r="X81" s="15">
        <v>864000</v>
      </c>
      <c r="Y81" s="15">
        <v>864000</v>
      </c>
      <c r="Z81" s="15">
        <v>864000</v>
      </c>
      <c r="AA81" s="15">
        <v>864000</v>
      </c>
      <c r="AB81" s="15">
        <v>864000</v>
      </c>
      <c r="AC81" s="15">
        <v>864000</v>
      </c>
      <c r="AD81" s="15">
        <v>864000</v>
      </c>
      <c r="AE81" s="15">
        <v>864000</v>
      </c>
      <c r="AF81" s="15">
        <v>864000</v>
      </c>
      <c r="AG81" s="15">
        <v>864000</v>
      </c>
      <c r="AH81" s="15">
        <v>864000</v>
      </c>
      <c r="AI81" s="15">
        <v>864000</v>
      </c>
      <c r="AJ81" s="13">
        <v>864000</v>
      </c>
      <c r="AK81" s="4"/>
      <c r="AL81" s="21">
        <f t="shared" si="37"/>
        <v>26784000</v>
      </c>
      <c r="AM81" s="22">
        <v>0</v>
      </c>
    </row>
    <row r="82" spans="1:39" ht="15.75">
      <c r="A82" s="38" t="s">
        <v>51</v>
      </c>
      <c r="B82" s="39">
        <v>1.7214E-2</v>
      </c>
      <c r="C82" s="39">
        <v>7.3600000000000002E-3</v>
      </c>
      <c r="D82" s="39">
        <v>2.4573999999999999E-2</v>
      </c>
      <c r="E82" s="40">
        <v>100</v>
      </c>
      <c r="F82" s="41">
        <v>23824856</v>
      </c>
      <c r="G82" s="41">
        <v>24199991</v>
      </c>
      <c r="H82" s="41">
        <v>24586789</v>
      </c>
      <c r="I82" s="41">
        <v>24985611</v>
      </c>
      <c r="J82" s="41">
        <v>25396833</v>
      </c>
      <c r="K82" s="41">
        <v>25820841</v>
      </c>
      <c r="L82" s="41">
        <v>26258037</v>
      </c>
      <c r="M82" s="41">
        <v>26708827</v>
      </c>
      <c r="N82" s="41">
        <v>27173637</v>
      </c>
      <c r="O82" s="41">
        <v>27652905</v>
      </c>
      <c r="P82" s="41">
        <v>28656637</v>
      </c>
      <c r="Q82" s="41">
        <v>29182043</v>
      </c>
      <c r="R82" s="41">
        <v>29723795</v>
      </c>
      <c r="S82" s="41">
        <v>30282407</v>
      </c>
      <c r="T82" s="41">
        <v>30858404</v>
      </c>
      <c r="U82" s="41">
        <v>31452328</v>
      </c>
      <c r="V82" s="41">
        <v>31789462</v>
      </c>
      <c r="W82" s="41">
        <v>32132391</v>
      </c>
      <c r="X82" s="41">
        <v>32481216</v>
      </c>
      <c r="Y82" s="41">
        <v>32836040</v>
      </c>
      <c r="Z82" s="41">
        <v>33196965</v>
      </c>
      <c r="AA82" s="41">
        <v>33564098</v>
      </c>
      <c r="AB82" s="41">
        <v>33937545</v>
      </c>
      <c r="AC82" s="41">
        <v>34317415</v>
      </c>
      <c r="AD82" s="41">
        <v>34703822</v>
      </c>
      <c r="AE82" s="41">
        <v>35096874</v>
      </c>
      <c r="AF82" s="41">
        <v>35221085</v>
      </c>
      <c r="AG82" s="41">
        <v>35597715</v>
      </c>
      <c r="AH82" s="41">
        <v>35980419</v>
      </c>
      <c r="AI82" s="41">
        <v>36737899</v>
      </c>
      <c r="AJ82" s="41">
        <v>37165959</v>
      </c>
      <c r="AK82" s="4"/>
      <c r="AL82" s="12">
        <f>SUM(AL69:AL81)</f>
        <v>951522846</v>
      </c>
      <c r="AM82" s="4"/>
    </row>
    <row r="83" spans="1:39" ht="15.75">
      <c r="A83" s="42" t="s">
        <v>52</v>
      </c>
      <c r="B83" s="43"/>
      <c r="C83" s="43"/>
      <c r="D83" s="43"/>
      <c r="E83" s="43"/>
      <c r="F83" s="44">
        <v>3.0343999999999999E-2</v>
      </c>
      <c r="G83" s="44">
        <v>2.9877999999999998E-2</v>
      </c>
      <c r="H83" s="44">
        <v>2.9425E-2</v>
      </c>
      <c r="I83" s="44">
        <v>2.8985E-2</v>
      </c>
      <c r="J83" s="44">
        <v>2.8558E-2</v>
      </c>
      <c r="K83" s="44">
        <v>2.8143000000000001E-2</v>
      </c>
      <c r="L83" s="44">
        <v>2.7740000000000001E-2</v>
      </c>
      <c r="M83" s="44">
        <v>2.7348999999999998E-2</v>
      </c>
      <c r="N83" s="44">
        <v>2.6969E-2</v>
      </c>
      <c r="O83" s="44">
        <v>2.6599999999999999E-2</v>
      </c>
      <c r="P83" s="44">
        <v>2.5892999999999999E-2</v>
      </c>
      <c r="Q83" s="44">
        <v>2.5555000000000001E-2</v>
      </c>
      <c r="R83" s="44">
        <v>2.5225999999999998E-2</v>
      </c>
      <c r="S83" s="44">
        <v>2.4906999999999999E-2</v>
      </c>
      <c r="T83" s="44">
        <v>2.4596E-2</v>
      </c>
      <c r="U83" s="44">
        <v>2.4295000000000001E-2</v>
      </c>
      <c r="V83" s="44">
        <v>2.4112999999999999E-2</v>
      </c>
      <c r="W83" s="44">
        <v>2.3934E-2</v>
      </c>
      <c r="X83" s="44">
        <v>2.3758999999999999E-2</v>
      </c>
      <c r="Y83" s="44">
        <v>2.3585999999999999E-2</v>
      </c>
      <c r="Z83" s="44">
        <v>2.3415999999999999E-2</v>
      </c>
      <c r="AA83" s="44">
        <v>2.3248999999999999E-2</v>
      </c>
      <c r="AB83" s="44">
        <v>2.3084E-2</v>
      </c>
      <c r="AC83" s="44">
        <v>2.2922000000000001E-2</v>
      </c>
      <c r="AD83" s="44">
        <v>2.2762999999999999E-2</v>
      </c>
      <c r="AE83" s="44">
        <v>2.2606000000000001E-2</v>
      </c>
      <c r="AF83" s="44">
        <v>2.2558000000000002E-2</v>
      </c>
      <c r="AG83" s="44">
        <v>2.2414E-2</v>
      </c>
      <c r="AH83" s="44">
        <v>2.2272E-2</v>
      </c>
      <c r="AI83" s="44">
        <v>2.2003999999999999E-2</v>
      </c>
      <c r="AJ83" s="44">
        <v>2.1860000000000001E-2</v>
      </c>
      <c r="AK83" s="4"/>
      <c r="AL83" s="25">
        <f>+AL82/AL66/1000</f>
        <v>2.4572802999467933E-2</v>
      </c>
      <c r="AM83" s="4"/>
    </row>
    <row r="84" spans="1:39" ht="15.75">
      <c r="A84" s="2" t="s">
        <v>54</v>
      </c>
      <c r="B84" s="14"/>
      <c r="C84" s="14"/>
      <c r="D84" s="14"/>
      <c r="E84" s="14"/>
      <c r="F84" s="34">
        <f>+B82</f>
        <v>1.7214E-2</v>
      </c>
      <c r="G84" s="34">
        <f>+F84</f>
        <v>1.7214E-2</v>
      </c>
      <c r="H84" s="34">
        <f t="shared" ref="H84:AJ84" si="38">+G84</f>
        <v>1.7214E-2</v>
      </c>
      <c r="I84" s="34">
        <f t="shared" si="38"/>
        <v>1.7214E-2</v>
      </c>
      <c r="J84" s="34">
        <f t="shared" si="38"/>
        <v>1.7214E-2</v>
      </c>
      <c r="K84" s="34">
        <f t="shared" si="38"/>
        <v>1.7214E-2</v>
      </c>
      <c r="L84" s="34">
        <f t="shared" si="38"/>
        <v>1.7214E-2</v>
      </c>
      <c r="M84" s="34">
        <f t="shared" si="38"/>
        <v>1.7214E-2</v>
      </c>
      <c r="N84" s="34">
        <f t="shared" si="38"/>
        <v>1.7214E-2</v>
      </c>
      <c r="O84" s="34">
        <f t="shared" si="38"/>
        <v>1.7214E-2</v>
      </c>
      <c r="P84" s="34">
        <f t="shared" si="38"/>
        <v>1.7214E-2</v>
      </c>
      <c r="Q84" s="34">
        <f t="shared" si="38"/>
        <v>1.7214E-2</v>
      </c>
      <c r="R84" s="34">
        <f t="shared" si="38"/>
        <v>1.7214E-2</v>
      </c>
      <c r="S84" s="34">
        <f t="shared" si="38"/>
        <v>1.7214E-2</v>
      </c>
      <c r="T84" s="34">
        <f t="shared" si="38"/>
        <v>1.7214E-2</v>
      </c>
      <c r="U84" s="34">
        <f t="shared" si="38"/>
        <v>1.7214E-2</v>
      </c>
      <c r="V84" s="34">
        <f t="shared" si="38"/>
        <v>1.7214E-2</v>
      </c>
      <c r="W84" s="34">
        <f t="shared" si="38"/>
        <v>1.7214E-2</v>
      </c>
      <c r="X84" s="34">
        <f t="shared" si="38"/>
        <v>1.7214E-2</v>
      </c>
      <c r="Y84" s="34">
        <f t="shared" si="38"/>
        <v>1.7214E-2</v>
      </c>
      <c r="Z84" s="34">
        <f t="shared" si="38"/>
        <v>1.7214E-2</v>
      </c>
      <c r="AA84" s="34">
        <f t="shared" si="38"/>
        <v>1.7214E-2</v>
      </c>
      <c r="AB84" s="34">
        <f t="shared" si="38"/>
        <v>1.7214E-2</v>
      </c>
      <c r="AC84" s="34">
        <f t="shared" si="38"/>
        <v>1.7214E-2</v>
      </c>
      <c r="AD84" s="34">
        <f t="shared" si="38"/>
        <v>1.7214E-2</v>
      </c>
      <c r="AE84" s="34">
        <f t="shared" si="38"/>
        <v>1.7214E-2</v>
      </c>
      <c r="AF84" s="34">
        <f t="shared" si="38"/>
        <v>1.7214E-2</v>
      </c>
      <c r="AG84" s="34">
        <f t="shared" si="38"/>
        <v>1.7214E-2</v>
      </c>
      <c r="AH84" s="34">
        <f t="shared" si="38"/>
        <v>1.7214E-2</v>
      </c>
      <c r="AI84" s="34">
        <f t="shared" si="38"/>
        <v>1.7214E-2</v>
      </c>
      <c r="AJ84" s="34">
        <f t="shared" si="38"/>
        <v>1.7214E-2</v>
      </c>
      <c r="AK84" s="4"/>
      <c r="AL84" s="25"/>
      <c r="AM84" s="4"/>
    </row>
    <row r="85" spans="1:39" ht="16.5" thickBot="1">
      <c r="A85" s="35" t="s">
        <v>55</v>
      </c>
      <c r="B85" s="29"/>
      <c r="C85" s="29"/>
      <c r="D85" s="29"/>
      <c r="E85" s="29"/>
      <c r="F85" s="36">
        <f>+F83-F84</f>
        <v>1.3129999999999999E-2</v>
      </c>
      <c r="G85" s="36">
        <f>+G83-G84</f>
        <v>1.2663999999999998E-2</v>
      </c>
      <c r="H85" s="36">
        <f t="shared" ref="H85" si="39">+H83-H84</f>
        <v>1.2211E-2</v>
      </c>
      <c r="I85" s="36">
        <f t="shared" ref="I85" si="40">+I83-I84</f>
        <v>1.1771E-2</v>
      </c>
      <c r="J85" s="36">
        <f t="shared" ref="J85" si="41">+J83-J84</f>
        <v>1.1344E-2</v>
      </c>
      <c r="K85" s="36">
        <f t="shared" ref="K85" si="42">+K83-K84</f>
        <v>1.0929000000000001E-2</v>
      </c>
      <c r="L85" s="36">
        <f t="shared" ref="L85" si="43">+L83-L84</f>
        <v>1.0526000000000001E-2</v>
      </c>
      <c r="M85" s="36">
        <f t="shared" ref="M85" si="44">+M83-M84</f>
        <v>1.0134999999999998E-2</v>
      </c>
      <c r="N85" s="36">
        <f t="shared" ref="N85" si="45">+N83-N84</f>
        <v>9.7549999999999998E-3</v>
      </c>
      <c r="O85" s="36">
        <f t="shared" ref="O85" si="46">+O83-O84</f>
        <v>9.3859999999999985E-3</v>
      </c>
      <c r="P85" s="36">
        <f t="shared" ref="P85" si="47">+P83-P84</f>
        <v>8.6789999999999992E-3</v>
      </c>
      <c r="Q85" s="36">
        <f t="shared" ref="Q85" si="48">+Q83-Q84</f>
        <v>8.3410000000000012E-3</v>
      </c>
      <c r="R85" s="36">
        <f t="shared" ref="R85" si="49">+R83-R84</f>
        <v>8.0119999999999983E-3</v>
      </c>
      <c r="S85" s="36">
        <f t="shared" ref="S85" si="50">+S83-S84</f>
        <v>7.6929999999999985E-3</v>
      </c>
      <c r="T85" s="36">
        <f t="shared" ref="T85" si="51">+T83-T84</f>
        <v>7.3819999999999997E-3</v>
      </c>
      <c r="U85" s="36">
        <f t="shared" ref="U85" si="52">+U83-U84</f>
        <v>7.0810000000000005E-3</v>
      </c>
      <c r="V85" s="36">
        <f t="shared" ref="V85" si="53">+V83-V84</f>
        <v>6.8989999999999989E-3</v>
      </c>
      <c r="W85" s="36">
        <f t="shared" ref="W85" si="54">+W83-W84</f>
        <v>6.7200000000000003E-3</v>
      </c>
      <c r="X85" s="36">
        <f t="shared" ref="X85" si="55">+X83-X84</f>
        <v>6.5449999999999987E-3</v>
      </c>
      <c r="Y85" s="36">
        <f t="shared" ref="Y85" si="56">+Y83-Y84</f>
        <v>6.3719999999999992E-3</v>
      </c>
      <c r="Z85" s="36">
        <f t="shared" ref="Z85" si="57">+Z83-Z84</f>
        <v>6.2019999999999992E-3</v>
      </c>
      <c r="AA85" s="36">
        <f t="shared" ref="AA85" si="58">+AA83-AA84</f>
        <v>6.0349999999999987E-3</v>
      </c>
      <c r="AB85" s="36">
        <f t="shared" ref="AB85" si="59">+AB83-AB84</f>
        <v>5.8700000000000002E-3</v>
      </c>
      <c r="AC85" s="36">
        <f t="shared" ref="AC85" si="60">+AC83-AC84</f>
        <v>5.7080000000000013E-3</v>
      </c>
      <c r="AD85" s="36">
        <f t="shared" ref="AD85" si="61">+AD83-AD84</f>
        <v>5.5489999999999984E-3</v>
      </c>
      <c r="AE85" s="36">
        <f t="shared" ref="AE85" si="62">+AE83-AE84</f>
        <v>5.392000000000001E-3</v>
      </c>
      <c r="AF85" s="36">
        <f t="shared" ref="AF85" si="63">+AF83-AF84</f>
        <v>5.3440000000000015E-3</v>
      </c>
      <c r="AG85" s="36">
        <f t="shared" ref="AG85" si="64">+AG83-AG84</f>
        <v>5.1999999999999998E-3</v>
      </c>
      <c r="AH85" s="36">
        <f t="shared" ref="AH85" si="65">+AH83-AH84</f>
        <v>5.058E-3</v>
      </c>
      <c r="AI85" s="36">
        <f t="shared" ref="AI85" si="66">+AI83-AI84</f>
        <v>4.7899999999999991E-3</v>
      </c>
      <c r="AJ85" s="36">
        <f t="shared" ref="AJ85" si="67">+AJ83-AJ84</f>
        <v>4.6460000000000008E-3</v>
      </c>
      <c r="AK85" s="4"/>
      <c r="AL85" s="25"/>
      <c r="AM85" s="4"/>
    </row>
    <row r="86" spans="1:39" ht="15.75">
      <c r="A86" s="3" t="s">
        <v>57</v>
      </c>
      <c r="B86" s="3"/>
      <c r="C86" s="3"/>
      <c r="D86" s="3"/>
      <c r="E86" s="3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4"/>
      <c r="AL86" s="25"/>
      <c r="AM86" s="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P9 Q 9.5.31 a 9.5.33 OpexParagu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Tancredo</dc:creator>
  <cp:lastModifiedBy>Tancredo</cp:lastModifiedBy>
  <dcterms:created xsi:type="dcterms:W3CDTF">2011-03-25T19:03:48Z</dcterms:created>
  <dcterms:modified xsi:type="dcterms:W3CDTF">2011-08-19T19:36:27Z</dcterms:modified>
</cp:coreProperties>
</file>