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90" windowWidth="16035" windowHeight="7185"/>
  </bookViews>
  <sheets>
    <sheet name="P9 Q9.5.8 CustDiesel e Lub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P34" i="1"/>
  <c r="O34"/>
  <c r="N34"/>
  <c r="M34"/>
  <c r="L34"/>
  <c r="I34"/>
  <c r="H34"/>
  <c r="F34"/>
  <c r="E34"/>
  <c r="P9"/>
  <c r="O9"/>
  <c r="N9"/>
  <c r="L9"/>
  <c r="H9"/>
  <c r="F9"/>
  <c r="E9"/>
  <c r="E12" l="1"/>
  <c r="G12"/>
  <c r="O12"/>
  <c r="D12"/>
  <c r="F12"/>
  <c r="H12"/>
  <c r="J12"/>
  <c r="L12"/>
  <c r="N12"/>
  <c r="P12"/>
  <c r="D11"/>
  <c r="O15" l="1"/>
  <c r="O18" s="1"/>
  <c r="L15"/>
  <c r="L18" s="1"/>
  <c r="H15"/>
  <c r="H18" s="1"/>
  <c r="F15"/>
  <c r="F18" s="1"/>
  <c r="D15"/>
  <c r="D18" s="1"/>
  <c r="O14"/>
  <c r="L14"/>
  <c r="H14"/>
  <c r="F14"/>
  <c r="D14"/>
  <c r="D17" s="1"/>
  <c r="P15"/>
  <c r="P18" s="1"/>
  <c r="N15"/>
  <c r="N18" s="1"/>
  <c r="J15"/>
  <c r="J18" s="1"/>
  <c r="G15"/>
  <c r="G18" s="1"/>
  <c r="E15"/>
  <c r="E18" s="1"/>
  <c r="P14"/>
  <c r="N14"/>
  <c r="J14"/>
  <c r="G14"/>
  <c r="E14"/>
  <c r="D24" l="1"/>
  <c r="D21"/>
  <c r="D19"/>
  <c r="D25"/>
  <c r="D22"/>
  <c r="F25"/>
  <c r="F22"/>
  <c r="H25"/>
  <c r="H22"/>
  <c r="L25"/>
  <c r="L22"/>
  <c r="O25"/>
  <c r="O22"/>
  <c r="E11"/>
  <c r="E25"/>
  <c r="E22"/>
  <c r="G25"/>
  <c r="G22"/>
  <c r="J25"/>
  <c r="J22"/>
  <c r="N25"/>
  <c r="N22"/>
  <c r="P25"/>
  <c r="P22"/>
  <c r="E17"/>
  <c r="E24" l="1"/>
  <c r="E21"/>
  <c r="E19"/>
  <c r="F11"/>
  <c r="F17" s="1"/>
  <c r="F24" l="1"/>
  <c r="F21"/>
  <c r="F19"/>
  <c r="G11"/>
  <c r="G17" s="1"/>
  <c r="H11" l="1"/>
  <c r="H17" s="1"/>
  <c r="G24"/>
  <c r="G21"/>
  <c r="G19"/>
  <c r="H24" l="1"/>
  <c r="H21"/>
  <c r="H19"/>
  <c r="J11" l="1"/>
  <c r="J17" s="1"/>
  <c r="J24" l="1"/>
  <c r="J21"/>
  <c r="J19"/>
  <c r="L11" l="1"/>
  <c r="L17" s="1"/>
  <c r="L24" l="1"/>
  <c r="L21"/>
  <c r="L19"/>
  <c r="N11" l="1"/>
  <c r="N17" s="1"/>
  <c r="N24" l="1"/>
  <c r="N21"/>
  <c r="N19"/>
  <c r="O11"/>
  <c r="O17" s="1"/>
  <c r="P11"/>
  <c r="P17" s="1"/>
  <c r="P24" l="1"/>
  <c r="P21"/>
  <c r="P19"/>
  <c r="O24"/>
  <c r="O21"/>
  <c r="O19"/>
</calcChain>
</file>

<file path=xl/sharedStrings.xml><?xml version="1.0" encoding="utf-8"?>
<sst xmlns="http://schemas.openxmlformats.org/spreadsheetml/2006/main" count="136" uniqueCount="72">
  <si>
    <t>Unidades</t>
  </si>
  <si>
    <t>Brasil</t>
  </si>
  <si>
    <t>Paraguai</t>
  </si>
  <si>
    <t>Argentina</t>
  </si>
  <si>
    <t>Chile</t>
  </si>
  <si>
    <t>Ferroeste</t>
  </si>
  <si>
    <t>Fepasa</t>
  </si>
  <si>
    <t>General Belgrano Cargas</t>
  </si>
  <si>
    <t>Ferronor</t>
  </si>
  <si>
    <t>FCAB</t>
  </si>
  <si>
    <t>Paranaguá</t>
  </si>
  <si>
    <t>Pirapó</t>
  </si>
  <si>
    <t>Desvio Ribas</t>
  </si>
  <si>
    <t>Guarapuava</t>
  </si>
  <si>
    <t>Cascavel</t>
  </si>
  <si>
    <t>Encarnación</t>
  </si>
  <si>
    <t>Salta</t>
  </si>
  <si>
    <t>Socompa</t>
  </si>
  <si>
    <t>Antofagasta</t>
  </si>
  <si>
    <t>litros/ano</t>
  </si>
  <si>
    <t>Produção anual</t>
  </si>
  <si>
    <t>mil tku/ano</t>
  </si>
  <si>
    <t>US$/litro</t>
  </si>
  <si>
    <t>US$/ano</t>
  </si>
  <si>
    <t>QUADRO 4.4</t>
  </si>
  <si>
    <t>OPÇÃO DE CORREDOR PARANAGUÁ - ANTOFAGASTA</t>
  </si>
  <si>
    <t>Eng. Bley</t>
  </si>
  <si>
    <t>F. Brasil</t>
  </si>
  <si>
    <t>S Francisco S</t>
  </si>
  <si>
    <t>F. Paraguai</t>
  </si>
  <si>
    <t>F. Argentina</t>
  </si>
  <si>
    <t>litros/trem</t>
  </si>
  <si>
    <t>Consumo de lubrificante por trem</t>
  </si>
  <si>
    <t xml:space="preserve">Preço do lubrificante </t>
  </si>
  <si>
    <t>US$/trem</t>
  </si>
  <si>
    <t>Custo do lubrificante por trem</t>
  </si>
  <si>
    <t>US$/t</t>
  </si>
  <si>
    <t>Custo lubrificante por tonelada</t>
  </si>
  <si>
    <t xml:space="preserve">US$/t </t>
  </si>
  <si>
    <t>US$/tku</t>
  </si>
  <si>
    <t>Custo lubrificante por tonelada km</t>
  </si>
  <si>
    <t xml:space="preserve">Custo anual de lubrificantes </t>
  </si>
  <si>
    <t>ESTIMATIVA DOS CUSTOS DE COMBUSTÍVEL E LUBRIFICANTE - 2045</t>
  </si>
  <si>
    <t>Horizonte 2015</t>
  </si>
  <si>
    <t>Horizonte 2030</t>
  </si>
  <si>
    <t>Horizonte 2045</t>
  </si>
  <si>
    <t xml:space="preserve">Consumo anual de lubrificante </t>
  </si>
  <si>
    <t xml:space="preserve">Custo dos lubrificantes </t>
  </si>
  <si>
    <t>Países / Empresas / Trechos / Corredor Opção Paranaguá - Antofasta</t>
  </si>
  <si>
    <t>Países / Empresas / Trechos / Corredor Paranaguá - Antofagasta</t>
  </si>
  <si>
    <t>All - América Latina Logística</t>
  </si>
  <si>
    <t>ALL - América Latina Logística</t>
  </si>
  <si>
    <t>A. Victoria</t>
  </si>
  <si>
    <t>J.V. Gonzalez</t>
  </si>
  <si>
    <t>S.Fco. do Sul</t>
  </si>
  <si>
    <t>Consumo de diesel por trem</t>
  </si>
  <si>
    <t>Preço do diesel</t>
  </si>
  <si>
    <t>Custo do diesel por trem</t>
  </si>
  <si>
    <t>Custo total diesel e lubrificante por trem</t>
  </si>
  <si>
    <t>Custo diesel por tonelada</t>
  </si>
  <si>
    <t>Custo diesel por tonelada km</t>
  </si>
  <si>
    <t>Consumo anual de diesel</t>
  </si>
  <si>
    <t>Custo anual de diesel</t>
  </si>
  <si>
    <t xml:space="preserve">Custo do diesel </t>
  </si>
  <si>
    <t>Iguaçu</t>
  </si>
  <si>
    <t>Discriminação</t>
  </si>
  <si>
    <t>Eng.. Bley</t>
  </si>
  <si>
    <t>Front. Brasil</t>
  </si>
  <si>
    <t>Front. Paraguai</t>
  </si>
  <si>
    <t>Front. Argentina</t>
  </si>
  <si>
    <t>Fonte: Enefer - Consultoria, Projetos Ltda.</t>
  </si>
  <si>
    <t>TABELA 9.5.8 // Estimativa dos Custos de Combustível e de Lubrificante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</si>
</sst>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0"/>
    <numFmt numFmtId="166" formatCode="0.00000"/>
  </numFmts>
  <fonts count="6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Geneva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0" fontId="4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3" fillId="2" borderId="0" xfId="0" applyFont="1" applyFill="1"/>
    <xf numFmtId="0" fontId="2" fillId="2" borderId="1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3" fillId="2" borderId="6" xfId="0" applyFont="1" applyFill="1" applyBorder="1"/>
    <xf numFmtId="0" fontId="3" fillId="2" borderId="6" xfId="0" applyFont="1" applyFill="1" applyBorder="1" applyAlignment="1">
      <alignment horizontal="center"/>
    </xf>
    <xf numFmtId="3" fontId="3" fillId="2" borderId="6" xfId="0" applyNumberFormat="1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Alignment="1">
      <alignment horizontal="center"/>
    </xf>
    <xf numFmtId="3" fontId="3" fillId="2" borderId="0" xfId="0" applyNumberFormat="1" applyFont="1" applyFill="1" applyBorder="1"/>
    <xf numFmtId="165" fontId="3" fillId="2" borderId="0" xfId="0" applyNumberFormat="1" applyFont="1" applyFill="1"/>
    <xf numFmtId="3" fontId="3" fillId="2" borderId="0" xfId="0" applyNumberFormat="1" applyFont="1" applyFill="1"/>
    <xf numFmtId="0" fontId="3" fillId="2" borderId="7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Border="1"/>
    <xf numFmtId="0" fontId="3" fillId="0" borderId="6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3" fillId="0" borderId="0" xfId="0" applyNumberFormat="1" applyFont="1"/>
    <xf numFmtId="4" fontId="2" fillId="0" borderId="4" xfId="0" applyNumberFormat="1" applyFont="1" applyBorder="1"/>
    <xf numFmtId="0" fontId="2" fillId="0" borderId="0" xfId="0" applyFont="1" applyAlignment="1">
      <alignment horizontal="center"/>
    </xf>
    <xf numFmtId="166" fontId="2" fillId="0" borderId="0" xfId="0" applyNumberFormat="1" applyFont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6" fontId="2" fillId="2" borderId="0" xfId="0" applyNumberFormat="1" applyFont="1" applyFill="1"/>
    <xf numFmtId="0" fontId="2" fillId="2" borderId="6" xfId="0" applyFont="1" applyFill="1" applyBorder="1"/>
    <xf numFmtId="0" fontId="2" fillId="2" borderId="6" xfId="0" applyFont="1" applyFill="1" applyBorder="1" applyAlignment="1">
      <alignment horizontal="center"/>
    </xf>
    <xf numFmtId="166" fontId="2" fillId="2" borderId="6" xfId="0" applyNumberFormat="1" applyFont="1" applyFill="1" applyBorder="1"/>
    <xf numFmtId="0" fontId="2" fillId="2" borderId="1" xfId="0" applyFont="1" applyFill="1" applyBorder="1" applyAlignment="1">
      <alignment horizontal="center"/>
    </xf>
    <xf numFmtId="166" fontId="2" fillId="2" borderId="1" xfId="0" applyNumberFormat="1" applyFont="1" applyFill="1" applyBorder="1"/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5" fillId="2" borderId="0" xfId="0" applyFont="1" applyFill="1" applyAlignment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40"/>
  <dimension ref="A1:P66"/>
  <sheetViews>
    <sheetView tabSelected="1" zoomScale="98" zoomScaleNormal="98" workbookViewId="0">
      <selection activeCell="B41" sqref="B41"/>
    </sheetView>
  </sheetViews>
  <sheetFormatPr defaultRowHeight="15"/>
  <cols>
    <col min="1" max="1" width="12.7109375" style="15" customWidth="1"/>
    <col min="2" max="2" width="40.42578125" style="15" customWidth="1"/>
    <col min="3" max="3" width="13.85546875" style="15" customWidth="1"/>
    <col min="4" max="4" width="15.5703125" style="15" customWidth="1"/>
    <col min="5" max="6" width="15" style="15" customWidth="1"/>
    <col min="7" max="7" width="15.42578125" style="15" customWidth="1"/>
    <col min="8" max="8" width="15" style="15" customWidth="1"/>
    <col min="9" max="9" width="17.42578125" style="15" customWidth="1"/>
    <col min="10" max="10" width="16.7109375" style="15" customWidth="1"/>
    <col min="11" max="12" width="18.140625" style="15" customWidth="1"/>
    <col min="13" max="13" width="15.5703125" style="15" customWidth="1"/>
    <col min="14" max="15" width="13.7109375" style="15" customWidth="1"/>
    <col min="16" max="16" width="13.85546875" style="15" customWidth="1"/>
  </cols>
  <sheetData>
    <row r="1" spans="1:16">
      <c r="C1" s="16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15.75" hidden="1">
      <c r="A2" s="18" t="s">
        <v>24</v>
      </c>
    </row>
    <row r="3" spans="1:16" ht="15.75" hidden="1">
      <c r="A3" s="19" t="s">
        <v>25</v>
      </c>
    </row>
    <row r="4" spans="1:16" ht="15.75" hidden="1">
      <c r="A4" s="20" t="s">
        <v>42</v>
      </c>
    </row>
    <row r="5" spans="1:16" hidden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ht="15.75" hidden="1">
      <c r="A6" s="57" t="s">
        <v>65</v>
      </c>
      <c r="B6" s="57"/>
      <c r="C6" s="57" t="s">
        <v>0</v>
      </c>
      <c r="D6" s="59" t="s">
        <v>48</v>
      </c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16" ht="15.75" hidden="1">
      <c r="A7" s="57"/>
      <c r="B7" s="57"/>
      <c r="C7" s="57"/>
      <c r="D7" s="60" t="s">
        <v>1</v>
      </c>
      <c r="E7" s="60"/>
      <c r="F7" s="60"/>
      <c r="G7" s="60"/>
      <c r="H7" s="60"/>
      <c r="I7" s="22"/>
      <c r="J7" s="23" t="s">
        <v>2</v>
      </c>
      <c r="K7" s="23"/>
      <c r="L7" s="60" t="s">
        <v>3</v>
      </c>
      <c r="M7" s="60"/>
      <c r="N7" s="60"/>
      <c r="O7" s="60" t="s">
        <v>4</v>
      </c>
      <c r="P7" s="60"/>
    </row>
    <row r="8" spans="1:16" ht="15.75" hidden="1">
      <c r="A8" s="57"/>
      <c r="B8" s="57"/>
      <c r="C8" s="57"/>
      <c r="D8" s="61" t="s">
        <v>50</v>
      </c>
      <c r="E8" s="61"/>
      <c r="F8" s="61"/>
      <c r="G8" s="61"/>
      <c r="H8" s="22" t="s">
        <v>5</v>
      </c>
      <c r="I8" s="22"/>
      <c r="J8" s="24" t="s">
        <v>6</v>
      </c>
      <c r="K8" s="24"/>
      <c r="L8" s="61" t="s">
        <v>7</v>
      </c>
      <c r="M8" s="61"/>
      <c r="N8" s="61"/>
      <c r="O8" s="22" t="s">
        <v>8</v>
      </c>
      <c r="P8" s="22" t="s">
        <v>9</v>
      </c>
    </row>
    <row r="9" spans="1:16" ht="15.75" hidden="1">
      <c r="A9" s="57"/>
      <c r="B9" s="57"/>
      <c r="C9" s="57"/>
      <c r="D9" s="25" t="s">
        <v>10</v>
      </c>
      <c r="E9" s="26" t="str">
        <f>+D10</f>
        <v>Iguaçu</v>
      </c>
      <c r="F9" s="25" t="str">
        <f>+E10</f>
        <v>Desvio Ribas</v>
      </c>
      <c r="G9" s="47" t="s">
        <v>66</v>
      </c>
      <c r="H9" s="26" t="str">
        <f>+F10</f>
        <v>Guarapuava</v>
      </c>
      <c r="I9" s="26"/>
      <c r="J9" s="25" t="s">
        <v>27</v>
      </c>
      <c r="K9" s="26"/>
      <c r="L9" s="26" t="str">
        <f>+J10</f>
        <v>F. Argentina</v>
      </c>
      <c r="M9" s="26"/>
      <c r="N9" s="25" t="str">
        <f>+L10</f>
        <v>Salta</v>
      </c>
      <c r="O9" s="26" t="str">
        <f>+N10</f>
        <v>Socompa</v>
      </c>
      <c r="P9" s="25" t="str">
        <f>+O10</f>
        <v>A. Victoria</v>
      </c>
    </row>
    <row r="10" spans="1:16" ht="15.75" hidden="1">
      <c r="A10" s="58"/>
      <c r="B10" s="58"/>
      <c r="C10" s="58"/>
      <c r="D10" s="48" t="s">
        <v>64</v>
      </c>
      <c r="E10" s="27" t="s">
        <v>12</v>
      </c>
      <c r="F10" s="27" t="s">
        <v>13</v>
      </c>
      <c r="G10" s="27" t="s">
        <v>28</v>
      </c>
      <c r="H10" s="27" t="s">
        <v>29</v>
      </c>
      <c r="I10" s="27"/>
      <c r="J10" s="27" t="s">
        <v>30</v>
      </c>
      <c r="K10" s="27"/>
      <c r="L10" s="27" t="s">
        <v>16</v>
      </c>
      <c r="M10" s="27"/>
      <c r="N10" s="27" t="s">
        <v>17</v>
      </c>
      <c r="O10" s="48" t="s">
        <v>52</v>
      </c>
      <c r="P10" s="27" t="s">
        <v>18</v>
      </c>
    </row>
    <row r="11" spans="1:16" hidden="1">
      <c r="A11" s="15" t="s">
        <v>55</v>
      </c>
      <c r="C11" s="16" t="s">
        <v>31</v>
      </c>
      <c r="D11" s="17" t="e">
        <f>+#REF!</f>
        <v>#REF!</v>
      </c>
      <c r="E11" s="17" t="e">
        <f>+#REF!</f>
        <v>#REF!</v>
      </c>
      <c r="F11" s="17" t="e">
        <f>+#REF!</f>
        <v>#REF!</v>
      </c>
      <c r="G11" s="17" t="e">
        <f>+#REF!</f>
        <v>#REF!</v>
      </c>
      <c r="H11" s="17" t="e">
        <f>+#REF!</f>
        <v>#REF!</v>
      </c>
      <c r="I11" s="17"/>
      <c r="J11" s="17" t="e">
        <f>+#REF!</f>
        <v>#REF!</v>
      </c>
      <c r="K11" s="17"/>
      <c r="L11" s="17" t="e">
        <f>+#REF!</f>
        <v>#REF!</v>
      </c>
      <c r="M11" s="17"/>
      <c r="N11" s="17" t="e">
        <f>+#REF!</f>
        <v>#REF!</v>
      </c>
      <c r="O11" s="17" t="e">
        <f>+#REF!</f>
        <v>#REF!</v>
      </c>
      <c r="P11" s="17" t="e">
        <f>+#REF!</f>
        <v>#REF!</v>
      </c>
    </row>
    <row r="12" spans="1:16" hidden="1">
      <c r="A12" s="15" t="s">
        <v>32</v>
      </c>
      <c r="C12" s="16" t="s">
        <v>31</v>
      </c>
      <c r="D12" s="17" t="e">
        <f>+#REF!</f>
        <v>#REF!</v>
      </c>
      <c r="E12" s="17" t="e">
        <f>+#REF!</f>
        <v>#REF!</v>
      </c>
      <c r="F12" s="17" t="e">
        <f>+#REF!</f>
        <v>#REF!</v>
      </c>
      <c r="G12" s="17" t="e">
        <f>+#REF!</f>
        <v>#REF!</v>
      </c>
      <c r="H12" s="17" t="e">
        <f>+#REF!</f>
        <v>#REF!</v>
      </c>
      <c r="I12" s="17"/>
      <c r="J12" s="17" t="e">
        <f>+#REF!</f>
        <v>#REF!</v>
      </c>
      <c r="K12" s="17"/>
      <c r="L12" s="17" t="e">
        <f>+#REF!</f>
        <v>#REF!</v>
      </c>
      <c r="M12" s="17"/>
      <c r="N12" s="17" t="e">
        <f>+#REF!</f>
        <v>#REF!</v>
      </c>
      <c r="O12" s="17" t="e">
        <f>+#REF!</f>
        <v>#REF!</v>
      </c>
      <c r="P12" s="17" t="e">
        <f>+#REF!</f>
        <v>#REF!</v>
      </c>
    </row>
    <row r="13" spans="1:16" hidden="1">
      <c r="C13" s="16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idden="1">
      <c r="A14" s="15" t="s">
        <v>56</v>
      </c>
      <c r="C14" s="16" t="s">
        <v>22</v>
      </c>
      <c r="D14" s="15" t="e">
        <f>+#REF!</f>
        <v>#REF!</v>
      </c>
      <c r="E14" s="15" t="e">
        <f>+#REF!</f>
        <v>#REF!</v>
      </c>
      <c r="F14" s="15" t="e">
        <f>+#REF!</f>
        <v>#REF!</v>
      </c>
      <c r="G14" s="15" t="e">
        <f>+#REF!</f>
        <v>#REF!</v>
      </c>
      <c r="H14" s="15" t="e">
        <f>+#REF!</f>
        <v>#REF!</v>
      </c>
      <c r="J14" s="15" t="e">
        <f>+#REF!</f>
        <v>#REF!</v>
      </c>
      <c r="L14" s="15" t="e">
        <f>+#REF!</f>
        <v>#REF!</v>
      </c>
      <c r="N14" s="15" t="e">
        <f>+#REF!</f>
        <v>#REF!</v>
      </c>
      <c r="O14" s="15" t="e">
        <f>+#REF!</f>
        <v>#REF!</v>
      </c>
      <c r="P14" s="15" t="e">
        <f>+#REF!</f>
        <v>#REF!</v>
      </c>
    </row>
    <row r="15" spans="1:16" hidden="1">
      <c r="A15" s="15" t="s">
        <v>33</v>
      </c>
      <c r="C15" s="16" t="s">
        <v>22</v>
      </c>
      <c r="D15" s="15" t="e">
        <f>+#REF!</f>
        <v>#REF!</v>
      </c>
      <c r="E15" s="15" t="e">
        <f>+#REF!</f>
        <v>#REF!</v>
      </c>
      <c r="F15" s="15" t="e">
        <f>+#REF!</f>
        <v>#REF!</v>
      </c>
      <c r="G15" s="15" t="e">
        <f>+#REF!</f>
        <v>#REF!</v>
      </c>
      <c r="H15" s="15" t="e">
        <f>+#REF!</f>
        <v>#REF!</v>
      </c>
      <c r="J15" s="15" t="e">
        <f>+#REF!</f>
        <v>#REF!</v>
      </c>
      <c r="L15" s="15" t="e">
        <f>+#REF!</f>
        <v>#REF!</v>
      </c>
      <c r="N15" s="15" t="e">
        <f>+#REF!</f>
        <v>#REF!</v>
      </c>
      <c r="O15" s="15" t="e">
        <f>+#REF!</f>
        <v>#REF!</v>
      </c>
      <c r="P15" s="15" t="e">
        <f>+#REF!</f>
        <v>#REF!</v>
      </c>
    </row>
    <row r="16" spans="1:16" hidden="1">
      <c r="C16" s="16"/>
    </row>
    <row r="17" spans="1:16" hidden="1">
      <c r="A17" s="15" t="s">
        <v>57</v>
      </c>
      <c r="C17" s="16" t="s">
        <v>34</v>
      </c>
      <c r="D17" s="17" t="e">
        <f t="shared" ref="D17:P18" si="0">+D14*D11</f>
        <v>#REF!</v>
      </c>
      <c r="E17" s="17" t="e">
        <f t="shared" si="0"/>
        <v>#REF!</v>
      </c>
      <c r="F17" s="17" t="e">
        <f t="shared" si="0"/>
        <v>#REF!</v>
      </c>
      <c r="G17" s="17" t="e">
        <f t="shared" si="0"/>
        <v>#REF!</v>
      </c>
      <c r="H17" s="17" t="e">
        <f t="shared" si="0"/>
        <v>#REF!</v>
      </c>
      <c r="I17" s="17"/>
      <c r="J17" s="17" t="e">
        <f t="shared" si="0"/>
        <v>#REF!</v>
      </c>
      <c r="K17" s="17"/>
      <c r="L17" s="17" t="e">
        <f t="shared" si="0"/>
        <v>#REF!</v>
      </c>
      <c r="M17" s="17"/>
      <c r="N17" s="17" t="e">
        <f t="shared" si="0"/>
        <v>#REF!</v>
      </c>
      <c r="O17" s="17" t="e">
        <f t="shared" si="0"/>
        <v>#REF!</v>
      </c>
      <c r="P17" s="17" t="e">
        <f t="shared" si="0"/>
        <v>#REF!</v>
      </c>
    </row>
    <row r="18" spans="1:16" hidden="1">
      <c r="A18" s="15" t="s">
        <v>35</v>
      </c>
      <c r="C18" s="16" t="s">
        <v>34</v>
      </c>
      <c r="D18" s="17" t="e">
        <f t="shared" si="0"/>
        <v>#REF!</v>
      </c>
      <c r="E18" s="17" t="e">
        <f t="shared" si="0"/>
        <v>#REF!</v>
      </c>
      <c r="F18" s="17" t="e">
        <f t="shared" si="0"/>
        <v>#REF!</v>
      </c>
      <c r="G18" s="17" t="e">
        <f t="shared" si="0"/>
        <v>#REF!</v>
      </c>
      <c r="H18" s="17" t="e">
        <f t="shared" si="0"/>
        <v>#REF!</v>
      </c>
      <c r="I18" s="17"/>
      <c r="J18" s="17" t="e">
        <f t="shared" si="0"/>
        <v>#REF!</v>
      </c>
      <c r="K18" s="17"/>
      <c r="L18" s="17" t="e">
        <f t="shared" si="0"/>
        <v>#REF!</v>
      </c>
      <c r="M18" s="17"/>
      <c r="N18" s="17" t="e">
        <f t="shared" si="0"/>
        <v>#REF!</v>
      </c>
      <c r="O18" s="17" t="e">
        <f t="shared" si="0"/>
        <v>#REF!</v>
      </c>
      <c r="P18" s="17" t="e">
        <f t="shared" si="0"/>
        <v>#REF!</v>
      </c>
    </row>
    <row r="19" spans="1:16" ht="15.75" hidden="1">
      <c r="A19" s="23" t="s">
        <v>58</v>
      </c>
      <c r="B19" s="23"/>
      <c r="C19" s="22" t="s">
        <v>34</v>
      </c>
      <c r="D19" s="29" t="e">
        <f>SUM(D17:D18)</f>
        <v>#REF!</v>
      </c>
      <c r="E19" s="29" t="e">
        <f>SUM(E17:E18)</f>
        <v>#REF!</v>
      </c>
      <c r="F19" s="29" t="e">
        <f>SUM(F17:F18)</f>
        <v>#REF!</v>
      </c>
      <c r="G19" s="29" t="e">
        <f>SUM(G17:G18)</f>
        <v>#REF!</v>
      </c>
      <c r="H19" s="29" t="e">
        <f t="shared" ref="H19:P19" si="1">SUM(H17:H18)</f>
        <v>#REF!</v>
      </c>
      <c r="I19" s="29"/>
      <c r="J19" s="29" t="e">
        <f t="shared" si="1"/>
        <v>#REF!</v>
      </c>
      <c r="K19" s="29"/>
      <c r="L19" s="29" t="e">
        <f t="shared" si="1"/>
        <v>#REF!</v>
      </c>
      <c r="M19" s="29"/>
      <c r="N19" s="29" t="e">
        <f t="shared" si="1"/>
        <v>#REF!</v>
      </c>
      <c r="O19" s="29" t="e">
        <f t="shared" si="1"/>
        <v>#REF!</v>
      </c>
      <c r="P19" s="29" t="e">
        <f t="shared" si="1"/>
        <v>#REF!</v>
      </c>
    </row>
    <row r="20" spans="1:16" hidden="1">
      <c r="C20" s="16"/>
    </row>
    <row r="21" spans="1:16" ht="15.75" hidden="1">
      <c r="A21" s="19" t="s">
        <v>59</v>
      </c>
      <c r="C21" s="30" t="s">
        <v>36</v>
      </c>
      <c r="D21" s="31" t="e">
        <f>+D17/#REF!</f>
        <v>#REF!</v>
      </c>
      <c r="E21" s="31" t="e">
        <f>+E17/#REF!</f>
        <v>#REF!</v>
      </c>
      <c r="F21" s="31" t="e">
        <f>+F17/#REF!</f>
        <v>#REF!</v>
      </c>
      <c r="G21" s="31" t="e">
        <f>+G17/#REF!</f>
        <v>#REF!</v>
      </c>
      <c r="H21" s="31" t="e">
        <f>+H17/#REF!</f>
        <v>#REF!</v>
      </c>
      <c r="I21" s="31"/>
      <c r="J21" s="31" t="e">
        <f>+J17/#REF!</f>
        <v>#REF!</v>
      </c>
      <c r="K21" s="31"/>
      <c r="L21" s="31" t="e">
        <f>+L17/#REF!</f>
        <v>#REF!</v>
      </c>
      <c r="M21" s="31"/>
      <c r="N21" s="31" t="e">
        <f>+N17/#REF!</f>
        <v>#REF!</v>
      </c>
      <c r="O21" s="31" t="e">
        <f>+O17/#REF!</f>
        <v>#REF!</v>
      </c>
      <c r="P21" s="31" t="e">
        <f>+P17/#REF!</f>
        <v>#REF!</v>
      </c>
    </row>
    <row r="22" spans="1:16" ht="15.75" hidden="1">
      <c r="A22" s="19" t="s">
        <v>37</v>
      </c>
      <c r="C22" s="30" t="s">
        <v>38</v>
      </c>
      <c r="D22" s="31" t="e">
        <f>+D18/#REF!</f>
        <v>#REF!</v>
      </c>
      <c r="E22" s="31" t="e">
        <f>+E18/#REF!</f>
        <v>#REF!</v>
      </c>
      <c r="F22" s="31" t="e">
        <f>+F18/#REF!</f>
        <v>#REF!</v>
      </c>
      <c r="G22" s="31" t="e">
        <f>+G18/#REF!</f>
        <v>#REF!</v>
      </c>
      <c r="H22" s="31" t="e">
        <f>+H18/#REF!</f>
        <v>#REF!</v>
      </c>
      <c r="I22" s="31"/>
      <c r="J22" s="31" t="e">
        <f>+J18/#REF!</f>
        <v>#REF!</v>
      </c>
      <c r="K22" s="31"/>
      <c r="L22" s="31" t="e">
        <f>+L18/#REF!</f>
        <v>#REF!</v>
      </c>
      <c r="M22" s="31"/>
      <c r="N22" s="31" t="e">
        <f>+N18/#REF!</f>
        <v>#REF!</v>
      </c>
      <c r="O22" s="31" t="e">
        <f>+O18/#REF!</f>
        <v>#REF!</v>
      </c>
      <c r="P22" s="31" t="e">
        <f>+P18/#REF!</f>
        <v>#REF!</v>
      </c>
    </row>
    <row r="23" spans="1:16" hidden="1">
      <c r="C23" s="16"/>
    </row>
    <row r="24" spans="1:16" ht="15.75" hidden="1">
      <c r="A24" s="20" t="s">
        <v>60</v>
      </c>
      <c r="B24" s="32"/>
      <c r="C24" s="33" t="s">
        <v>39</v>
      </c>
      <c r="D24" s="34" t="e">
        <f>+D17/#REF!</f>
        <v>#REF!</v>
      </c>
      <c r="E24" s="34" t="e">
        <f>+E17/#REF!</f>
        <v>#REF!</v>
      </c>
      <c r="F24" s="34" t="e">
        <f>+F17/#REF!</f>
        <v>#REF!</v>
      </c>
      <c r="G24" s="34" t="e">
        <f>+G17/#REF!</f>
        <v>#REF!</v>
      </c>
      <c r="H24" s="34" t="e">
        <f>+H17/#REF!</f>
        <v>#REF!</v>
      </c>
      <c r="I24" s="34"/>
      <c r="J24" s="34" t="e">
        <f>+J17/#REF!</f>
        <v>#REF!</v>
      </c>
      <c r="K24" s="34"/>
      <c r="L24" s="34" t="e">
        <f>+L17/#REF!</f>
        <v>#REF!</v>
      </c>
      <c r="M24" s="34"/>
      <c r="N24" s="34" t="e">
        <f>+N17/#REF!</f>
        <v>#REF!</v>
      </c>
      <c r="O24" s="34" t="e">
        <f>+O17/#REF!</f>
        <v>#REF!</v>
      </c>
      <c r="P24" s="34" t="e">
        <f>+P17/#REF!</f>
        <v>#REF!</v>
      </c>
    </row>
    <row r="25" spans="1:16" ht="16.5" hidden="1" thickBot="1">
      <c r="A25" s="35" t="s">
        <v>40</v>
      </c>
      <c r="B25" s="36"/>
      <c r="C25" s="37" t="s">
        <v>39</v>
      </c>
      <c r="D25" s="38" t="e">
        <f>+D18/#REF!</f>
        <v>#REF!</v>
      </c>
      <c r="E25" s="38" t="e">
        <f>+E18/#REF!</f>
        <v>#REF!</v>
      </c>
      <c r="F25" s="38" t="e">
        <f>+F18/#REF!</f>
        <v>#REF!</v>
      </c>
      <c r="G25" s="38" t="e">
        <f>+G18/#REF!</f>
        <v>#REF!</v>
      </c>
      <c r="H25" s="38" t="e">
        <f>+H18/#REF!</f>
        <v>#REF!</v>
      </c>
      <c r="I25" s="38"/>
      <c r="J25" s="38" t="e">
        <f>+J18/#REF!</f>
        <v>#REF!</v>
      </c>
      <c r="K25" s="38"/>
      <c r="L25" s="38" t="e">
        <f>+L18/#REF!</f>
        <v>#REF!</v>
      </c>
      <c r="M25" s="38"/>
      <c r="N25" s="38" t="e">
        <f>+N18/#REF!</f>
        <v>#REF!</v>
      </c>
      <c r="O25" s="38" t="e">
        <f>+O18/#REF!</f>
        <v>#REF!</v>
      </c>
      <c r="P25" s="38" t="e">
        <f>+P18/#REF!</f>
        <v>#REF!</v>
      </c>
    </row>
    <row r="26" spans="1:16" hidden="1"/>
    <row r="27" spans="1:16" hidden="1"/>
    <row r="28" spans="1:16" hidden="1"/>
    <row r="29" spans="1:16" ht="15.75">
      <c r="A29" s="62" t="s">
        <v>71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6.5" thickBot="1">
      <c r="A30" s="8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.75">
      <c r="A31" s="52" t="s">
        <v>65</v>
      </c>
      <c r="B31" s="52"/>
      <c r="C31" s="52" t="s">
        <v>0</v>
      </c>
      <c r="D31" s="55" t="s">
        <v>49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 ht="15.75">
      <c r="A32" s="53"/>
      <c r="B32" s="53"/>
      <c r="C32" s="53"/>
      <c r="D32" s="56" t="s">
        <v>1</v>
      </c>
      <c r="E32" s="56"/>
      <c r="F32" s="56"/>
      <c r="G32" s="56"/>
      <c r="H32" s="56"/>
      <c r="I32" s="3"/>
      <c r="J32" s="56" t="s">
        <v>2</v>
      </c>
      <c r="K32" s="56"/>
      <c r="L32" s="56" t="s">
        <v>3</v>
      </c>
      <c r="M32" s="56"/>
      <c r="N32" s="56"/>
      <c r="O32" s="56" t="s">
        <v>4</v>
      </c>
      <c r="P32" s="56"/>
    </row>
    <row r="33" spans="1:16" ht="15.75">
      <c r="A33" s="53"/>
      <c r="B33" s="53"/>
      <c r="C33" s="53"/>
      <c r="D33" s="51" t="s">
        <v>51</v>
      </c>
      <c r="E33" s="51"/>
      <c r="F33" s="51"/>
      <c r="G33" s="51"/>
      <c r="H33" s="56" t="s">
        <v>5</v>
      </c>
      <c r="I33" s="56"/>
      <c r="J33" s="51" t="s">
        <v>6</v>
      </c>
      <c r="K33" s="51"/>
      <c r="L33" s="51" t="s">
        <v>7</v>
      </c>
      <c r="M33" s="51"/>
      <c r="N33" s="51"/>
      <c r="O33" s="3" t="s">
        <v>8</v>
      </c>
      <c r="P33" s="3" t="s">
        <v>9</v>
      </c>
    </row>
    <row r="34" spans="1:16" ht="15.75">
      <c r="A34" s="53"/>
      <c r="B34" s="53"/>
      <c r="C34" s="53"/>
      <c r="D34" s="4" t="s">
        <v>10</v>
      </c>
      <c r="E34" s="49" t="str">
        <f>+D35</f>
        <v>Iguaçu</v>
      </c>
      <c r="F34" s="4" t="str">
        <f>+E35</f>
        <v>Desvio Ribas</v>
      </c>
      <c r="G34" s="49" t="s">
        <v>54</v>
      </c>
      <c r="H34" s="49" t="str">
        <f>+F35</f>
        <v>Guarapuava</v>
      </c>
      <c r="I34" s="49" t="str">
        <f>+H35</f>
        <v>Cascavel</v>
      </c>
      <c r="J34" s="4" t="s">
        <v>67</v>
      </c>
      <c r="K34" s="49" t="s">
        <v>11</v>
      </c>
      <c r="L34" s="49" t="str">
        <f>+K35</f>
        <v>Front. Argentina</v>
      </c>
      <c r="M34" s="49" t="str">
        <f>+L35</f>
        <v>J.V. Gonzalez</v>
      </c>
      <c r="N34" s="4" t="str">
        <f>+M35</f>
        <v>Salta</v>
      </c>
      <c r="O34" s="49" t="str">
        <f>+N35</f>
        <v>Socompa</v>
      </c>
      <c r="P34" s="4" t="str">
        <f>+O35</f>
        <v>A. Victoria</v>
      </c>
    </row>
    <row r="35" spans="1:16" ht="16.5" thickBot="1">
      <c r="A35" s="54"/>
      <c r="B35" s="54"/>
      <c r="C35" s="54"/>
      <c r="D35" s="50" t="s">
        <v>64</v>
      </c>
      <c r="E35" s="50" t="s">
        <v>12</v>
      </c>
      <c r="F35" s="50" t="s">
        <v>13</v>
      </c>
      <c r="G35" s="50" t="s">
        <v>26</v>
      </c>
      <c r="H35" s="50" t="s">
        <v>14</v>
      </c>
      <c r="I35" s="50" t="s">
        <v>68</v>
      </c>
      <c r="J35" s="50" t="s">
        <v>15</v>
      </c>
      <c r="K35" s="50" t="s">
        <v>69</v>
      </c>
      <c r="L35" s="50" t="s">
        <v>53</v>
      </c>
      <c r="M35" s="50" t="s">
        <v>16</v>
      </c>
      <c r="N35" s="50" t="s">
        <v>17</v>
      </c>
      <c r="O35" s="50" t="s">
        <v>52</v>
      </c>
      <c r="P35" s="50" t="s">
        <v>18</v>
      </c>
    </row>
    <row r="36" spans="1:16" ht="15.75">
      <c r="A36" s="39" t="s">
        <v>61</v>
      </c>
      <c r="B36" s="1"/>
      <c r="C36" s="10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 t="s">
        <v>43</v>
      </c>
      <c r="B37" s="1"/>
      <c r="C37" s="10" t="s">
        <v>19</v>
      </c>
      <c r="D37" s="13">
        <v>8970134</v>
      </c>
      <c r="E37" s="13">
        <v>11942502</v>
      </c>
      <c r="F37" s="13">
        <v>11913765</v>
      </c>
      <c r="G37" s="13">
        <v>7708739</v>
      </c>
      <c r="H37" s="13">
        <v>12919580</v>
      </c>
      <c r="I37" s="13">
        <v>2618289</v>
      </c>
      <c r="J37" s="13">
        <v>3419438</v>
      </c>
      <c r="K37" s="13">
        <v>1912831</v>
      </c>
      <c r="L37" s="13">
        <v>18055359</v>
      </c>
      <c r="M37" s="13">
        <v>3854821</v>
      </c>
      <c r="N37" s="13">
        <v>5585644</v>
      </c>
      <c r="O37" s="13">
        <v>4733662</v>
      </c>
      <c r="P37" s="13">
        <v>3989846</v>
      </c>
    </row>
    <row r="38" spans="1:16">
      <c r="A38" s="1" t="s">
        <v>44</v>
      </c>
      <c r="B38" s="1"/>
      <c r="C38" s="10" t="s">
        <v>19</v>
      </c>
      <c r="D38" s="13">
        <v>11212667</v>
      </c>
      <c r="E38" s="13">
        <v>14482024</v>
      </c>
      <c r="F38" s="13">
        <v>16939997</v>
      </c>
      <c r="G38" s="13">
        <v>9911236</v>
      </c>
      <c r="H38" s="13">
        <v>18612860</v>
      </c>
      <c r="I38" s="13">
        <v>4774451</v>
      </c>
      <c r="J38" s="13">
        <v>5939079</v>
      </c>
      <c r="K38" s="13">
        <v>2869296</v>
      </c>
      <c r="L38" s="13">
        <v>22870070</v>
      </c>
      <c r="M38" s="13">
        <v>4818527</v>
      </c>
      <c r="N38" s="13">
        <v>6516585</v>
      </c>
      <c r="O38" s="13">
        <v>4996662</v>
      </c>
      <c r="P38" s="13">
        <v>4143291</v>
      </c>
    </row>
    <row r="39" spans="1:16">
      <c r="A39" s="5" t="s">
        <v>45</v>
      </c>
      <c r="B39" s="5"/>
      <c r="C39" s="6" t="s">
        <v>19</v>
      </c>
      <c r="D39" s="7">
        <v>13978484</v>
      </c>
      <c r="E39" s="7">
        <v>17158791</v>
      </c>
      <c r="F39" s="7">
        <v>22338371</v>
      </c>
      <c r="G39" s="7">
        <v>12113732</v>
      </c>
      <c r="H39" s="7">
        <v>24525308</v>
      </c>
      <c r="I39" s="7">
        <v>6468648</v>
      </c>
      <c r="J39" s="7">
        <v>7738768</v>
      </c>
      <c r="K39" s="7">
        <v>3825762</v>
      </c>
      <c r="L39" s="7">
        <v>27684781</v>
      </c>
      <c r="M39" s="7">
        <v>8432461</v>
      </c>
      <c r="N39" s="7">
        <v>7447525</v>
      </c>
      <c r="O39" s="7">
        <v>5259624</v>
      </c>
      <c r="P39" s="7">
        <v>4296735</v>
      </c>
    </row>
    <row r="40" spans="1:16" ht="15.75">
      <c r="A40" s="39" t="s">
        <v>46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>
      <c r="A41" s="1" t="s">
        <v>43</v>
      </c>
      <c r="B41" s="1"/>
      <c r="C41" s="10" t="s">
        <v>19</v>
      </c>
      <c r="D41" s="13">
        <v>52734</v>
      </c>
      <c r="E41" s="13">
        <v>26367</v>
      </c>
      <c r="F41" s="13">
        <v>32571</v>
      </c>
      <c r="G41" s="13">
        <v>29469</v>
      </c>
      <c r="H41" s="13">
        <v>27918</v>
      </c>
      <c r="I41" s="13">
        <v>12408</v>
      </c>
      <c r="J41" s="13">
        <v>17061</v>
      </c>
      <c r="K41" s="13">
        <v>10857</v>
      </c>
      <c r="L41" s="13">
        <v>51183</v>
      </c>
      <c r="M41" s="13">
        <v>15510</v>
      </c>
      <c r="N41" s="13">
        <v>26367</v>
      </c>
      <c r="O41" s="13">
        <v>24816</v>
      </c>
      <c r="P41" s="13">
        <v>37224</v>
      </c>
    </row>
    <row r="42" spans="1:16">
      <c r="A42" s="1" t="s">
        <v>44</v>
      </c>
      <c r="B42" s="9"/>
      <c r="C42" s="10" t="s">
        <v>19</v>
      </c>
      <c r="D42" s="11">
        <v>68244</v>
      </c>
      <c r="E42" s="11">
        <v>32571</v>
      </c>
      <c r="F42" s="11">
        <v>44979</v>
      </c>
      <c r="G42" s="11">
        <v>38775</v>
      </c>
      <c r="H42" s="11">
        <v>40326</v>
      </c>
      <c r="I42" s="11">
        <v>21714</v>
      </c>
      <c r="J42" s="11">
        <v>29469</v>
      </c>
      <c r="K42" s="11">
        <v>15510</v>
      </c>
      <c r="L42" s="11">
        <v>66693</v>
      </c>
      <c r="M42" s="11">
        <v>18612</v>
      </c>
      <c r="N42" s="11">
        <v>31020</v>
      </c>
      <c r="O42" s="11">
        <v>27918</v>
      </c>
      <c r="P42" s="11">
        <v>40326</v>
      </c>
    </row>
    <row r="43" spans="1:16">
      <c r="A43" s="5" t="s">
        <v>45</v>
      </c>
      <c r="B43" s="5"/>
      <c r="C43" s="6" t="s">
        <v>19</v>
      </c>
      <c r="D43" s="7">
        <v>82203</v>
      </c>
      <c r="E43" s="7">
        <v>37224</v>
      </c>
      <c r="F43" s="7">
        <v>58938</v>
      </c>
      <c r="G43" s="7">
        <v>46530</v>
      </c>
      <c r="H43" s="7">
        <v>51183</v>
      </c>
      <c r="I43" s="7">
        <v>27918</v>
      </c>
      <c r="J43" s="7">
        <v>37224</v>
      </c>
      <c r="K43" s="7">
        <v>18612</v>
      </c>
      <c r="L43" s="7">
        <v>79101</v>
      </c>
      <c r="M43" s="7">
        <v>32571</v>
      </c>
      <c r="N43" s="7">
        <v>35673</v>
      </c>
      <c r="O43" s="7">
        <v>29469</v>
      </c>
      <c r="P43" s="7">
        <v>41877</v>
      </c>
    </row>
    <row r="44" spans="1:16">
      <c r="A44" s="1" t="s">
        <v>56</v>
      </c>
      <c r="B44" s="1"/>
      <c r="C44" s="10" t="s">
        <v>22</v>
      </c>
      <c r="D44" s="1">
        <v>1.091</v>
      </c>
      <c r="E44" s="1">
        <v>1.091</v>
      </c>
      <c r="F44" s="1">
        <v>1.091</v>
      </c>
      <c r="G44" s="1">
        <v>1.091</v>
      </c>
      <c r="H44" s="1">
        <v>1.091</v>
      </c>
      <c r="I44" s="1">
        <v>1.091</v>
      </c>
      <c r="J44" s="1">
        <v>1.02</v>
      </c>
      <c r="K44" s="1">
        <v>1.02</v>
      </c>
      <c r="L44" s="1">
        <v>0.878</v>
      </c>
      <c r="M44" s="1">
        <v>0.878</v>
      </c>
      <c r="N44" s="1">
        <v>0.878</v>
      </c>
      <c r="O44" s="1">
        <v>1.089</v>
      </c>
      <c r="P44" s="1">
        <v>1.089</v>
      </c>
    </row>
    <row r="45" spans="1:16">
      <c r="A45" s="5" t="s">
        <v>33</v>
      </c>
      <c r="B45" s="5"/>
      <c r="C45" s="6" t="s">
        <v>22</v>
      </c>
      <c r="D45" s="5">
        <v>2.5910000000000002</v>
      </c>
      <c r="E45" s="5">
        <v>2.5910000000000002</v>
      </c>
      <c r="F45" s="5">
        <v>2.5910000000000002</v>
      </c>
      <c r="G45" s="5">
        <v>2.5910000000000002</v>
      </c>
      <c r="H45" s="5">
        <v>2.5910000000000002</v>
      </c>
      <c r="I45" s="5">
        <v>2.5910000000000002</v>
      </c>
      <c r="J45" s="5">
        <v>2.5910000000000002</v>
      </c>
      <c r="K45" s="5">
        <v>2.5910000000000002</v>
      </c>
      <c r="L45" s="5">
        <v>2.5910000000000002</v>
      </c>
      <c r="M45" s="5">
        <v>2.5910000000000002</v>
      </c>
      <c r="N45" s="5">
        <v>2.5910000000000002</v>
      </c>
      <c r="O45" s="5">
        <v>2.5910000000000002</v>
      </c>
      <c r="P45" s="5">
        <v>2.5910000000000002</v>
      </c>
    </row>
    <row r="46" spans="1:16" ht="15.75">
      <c r="A46" s="8" t="s">
        <v>62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 t="s">
        <v>43</v>
      </c>
      <c r="B47" s="1"/>
      <c r="C47" s="10" t="s">
        <v>23</v>
      </c>
      <c r="D47" s="13">
        <v>9786416</v>
      </c>
      <c r="E47" s="13">
        <v>13029270</v>
      </c>
      <c r="F47" s="13">
        <v>12997918</v>
      </c>
      <c r="G47" s="13">
        <v>8410234</v>
      </c>
      <c r="H47" s="13">
        <v>14095262</v>
      </c>
      <c r="I47" s="13">
        <v>2856553</v>
      </c>
      <c r="J47" s="13">
        <v>3487827</v>
      </c>
      <c r="K47" s="13">
        <v>1951088</v>
      </c>
      <c r="L47" s="13">
        <v>15852605</v>
      </c>
      <c r="M47" s="13">
        <v>3384533</v>
      </c>
      <c r="N47" s="13">
        <v>4904195</v>
      </c>
      <c r="O47" s="13">
        <v>5154958</v>
      </c>
      <c r="P47" s="13">
        <v>4344942</v>
      </c>
    </row>
    <row r="48" spans="1:16">
      <c r="A48" s="1" t="s">
        <v>44</v>
      </c>
      <c r="B48" s="1"/>
      <c r="C48" s="10" t="s">
        <v>23</v>
      </c>
      <c r="D48" s="13">
        <v>12233020</v>
      </c>
      <c r="E48" s="13">
        <v>15799888</v>
      </c>
      <c r="F48" s="13">
        <v>18481537</v>
      </c>
      <c r="G48" s="13">
        <v>10813158</v>
      </c>
      <c r="H48" s="13">
        <v>20306630</v>
      </c>
      <c r="I48" s="13">
        <v>5208926</v>
      </c>
      <c r="J48" s="13">
        <v>6057861</v>
      </c>
      <c r="K48" s="13">
        <v>2926682</v>
      </c>
      <c r="L48" s="13">
        <v>20079921</v>
      </c>
      <c r="M48" s="13">
        <v>4230667</v>
      </c>
      <c r="N48" s="13">
        <v>5721562</v>
      </c>
      <c r="O48" s="13">
        <v>5441365</v>
      </c>
      <c r="P48" s="13">
        <v>4512044</v>
      </c>
    </row>
    <row r="49" spans="1:16">
      <c r="A49" s="5" t="s">
        <v>45</v>
      </c>
      <c r="B49" s="5"/>
      <c r="C49" s="6" t="s">
        <v>23</v>
      </c>
      <c r="D49" s="7">
        <v>15250526</v>
      </c>
      <c r="E49" s="7">
        <v>18720241</v>
      </c>
      <c r="F49" s="7">
        <v>24371163</v>
      </c>
      <c r="G49" s="7">
        <v>13216082</v>
      </c>
      <c r="H49" s="7">
        <v>26757111</v>
      </c>
      <c r="I49" s="7">
        <v>7057295</v>
      </c>
      <c r="J49" s="7">
        <v>7893543</v>
      </c>
      <c r="K49" s="7">
        <v>3902277</v>
      </c>
      <c r="L49" s="7">
        <v>24307238</v>
      </c>
      <c r="M49" s="7">
        <v>7403701</v>
      </c>
      <c r="N49" s="7">
        <v>6538927</v>
      </c>
      <c r="O49" s="7">
        <v>5727731</v>
      </c>
      <c r="P49" s="7">
        <v>4679144</v>
      </c>
    </row>
    <row r="50" spans="1:16" ht="15.75">
      <c r="A50" s="8" t="s">
        <v>41</v>
      </c>
      <c r="B50" s="1"/>
      <c r="C50" s="1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</row>
    <row r="51" spans="1:16">
      <c r="A51" s="1" t="s">
        <v>43</v>
      </c>
      <c r="B51" s="1"/>
      <c r="C51" s="10" t="s">
        <v>23</v>
      </c>
      <c r="D51" s="13">
        <v>136634</v>
      </c>
      <c r="E51" s="13">
        <v>68317</v>
      </c>
      <c r="F51" s="13">
        <v>84391</v>
      </c>
      <c r="G51" s="13">
        <v>76354</v>
      </c>
      <c r="H51" s="13">
        <v>72336</v>
      </c>
      <c r="I51" s="13">
        <v>32149</v>
      </c>
      <c r="J51" s="13">
        <v>44205</v>
      </c>
      <c r="K51" s="13">
        <v>28130</v>
      </c>
      <c r="L51" s="13">
        <v>132615</v>
      </c>
      <c r="M51" s="13">
        <v>40186</v>
      </c>
      <c r="N51" s="13">
        <v>68317</v>
      </c>
      <c r="O51" s="13">
        <v>64298</v>
      </c>
      <c r="P51" s="13">
        <v>96447</v>
      </c>
    </row>
    <row r="52" spans="1:16">
      <c r="A52" s="1" t="s">
        <v>44</v>
      </c>
      <c r="B52" s="1"/>
      <c r="C52" s="10" t="s">
        <v>23</v>
      </c>
      <c r="D52" s="13">
        <v>176820</v>
      </c>
      <c r="E52" s="13">
        <v>84391</v>
      </c>
      <c r="F52" s="13">
        <v>116541</v>
      </c>
      <c r="G52" s="13">
        <v>100466</v>
      </c>
      <c r="H52" s="13">
        <v>104485</v>
      </c>
      <c r="I52" s="13">
        <v>56261</v>
      </c>
      <c r="J52" s="13">
        <v>76354</v>
      </c>
      <c r="K52" s="13">
        <v>40186</v>
      </c>
      <c r="L52" s="13">
        <v>172802</v>
      </c>
      <c r="M52" s="13">
        <v>48224</v>
      </c>
      <c r="N52" s="13">
        <v>80373</v>
      </c>
      <c r="O52" s="13">
        <v>72336</v>
      </c>
      <c r="P52" s="13">
        <v>104485</v>
      </c>
    </row>
    <row r="53" spans="1:16">
      <c r="A53" s="5" t="s">
        <v>45</v>
      </c>
      <c r="B53" s="5"/>
      <c r="C53" s="6" t="s">
        <v>23</v>
      </c>
      <c r="D53" s="7">
        <v>212988</v>
      </c>
      <c r="E53" s="7">
        <v>96447</v>
      </c>
      <c r="F53" s="7">
        <v>152708</v>
      </c>
      <c r="G53" s="7">
        <v>120559</v>
      </c>
      <c r="H53" s="7">
        <v>132615</v>
      </c>
      <c r="I53" s="7">
        <v>72336</v>
      </c>
      <c r="J53" s="7">
        <v>96447</v>
      </c>
      <c r="K53" s="7">
        <v>48224</v>
      </c>
      <c r="L53" s="7">
        <v>204951</v>
      </c>
      <c r="M53" s="7">
        <v>84391</v>
      </c>
      <c r="N53" s="7">
        <v>92429</v>
      </c>
      <c r="O53" s="7">
        <v>76354</v>
      </c>
      <c r="P53" s="7">
        <v>108503</v>
      </c>
    </row>
    <row r="54" spans="1:16" ht="15.75">
      <c r="A54" s="39" t="s">
        <v>20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>
      <c r="A55" s="1" t="s">
        <v>43</v>
      </c>
      <c r="B55" s="1"/>
      <c r="C55" s="10" t="s">
        <v>21</v>
      </c>
      <c r="D55" s="13">
        <v>1305120</v>
      </c>
      <c r="E55" s="13">
        <v>1839528</v>
      </c>
      <c r="F55" s="13">
        <v>1356160</v>
      </c>
      <c r="G55" s="13">
        <v>816060</v>
      </c>
      <c r="H55" s="13">
        <v>1463200</v>
      </c>
      <c r="I55" s="13">
        <v>295120</v>
      </c>
      <c r="J55" s="13">
        <v>493506</v>
      </c>
      <c r="K55" s="13">
        <v>291650</v>
      </c>
      <c r="L55" s="13">
        <v>1671360</v>
      </c>
      <c r="M55" s="13">
        <v>357552</v>
      </c>
      <c r="N55" s="13">
        <v>342600</v>
      </c>
      <c r="O55" s="13">
        <v>325800</v>
      </c>
      <c r="P55" s="13">
        <v>310050</v>
      </c>
    </row>
    <row r="56" spans="1:16">
      <c r="A56" s="1" t="s">
        <v>44</v>
      </c>
      <c r="B56" s="1"/>
      <c r="C56" s="10" t="s">
        <v>21</v>
      </c>
      <c r="D56" s="13">
        <v>1631400</v>
      </c>
      <c r="E56" s="13">
        <v>2230692</v>
      </c>
      <c r="F56" s="13">
        <v>1928290</v>
      </c>
      <c r="G56" s="13">
        <v>1049220</v>
      </c>
      <c r="H56" s="13">
        <v>2108000</v>
      </c>
      <c r="I56" s="13">
        <v>538160</v>
      </c>
      <c r="J56" s="13">
        <v>857142</v>
      </c>
      <c r="K56" s="13">
        <v>437475</v>
      </c>
      <c r="L56" s="13">
        <v>2117056</v>
      </c>
      <c r="M56" s="13">
        <v>446940</v>
      </c>
      <c r="N56" s="13">
        <v>399700</v>
      </c>
      <c r="O56" s="13">
        <v>343900</v>
      </c>
      <c r="P56" s="13">
        <v>321975</v>
      </c>
    </row>
    <row r="57" spans="1:16">
      <c r="A57" s="5" t="s">
        <v>45</v>
      </c>
      <c r="B57" s="5"/>
      <c r="C57" s="6" t="s">
        <v>21</v>
      </c>
      <c r="D57" s="7">
        <v>2033812</v>
      </c>
      <c r="E57" s="7">
        <v>2643000</v>
      </c>
      <c r="F57" s="7">
        <v>2542800</v>
      </c>
      <c r="G57" s="7">
        <v>1282380</v>
      </c>
      <c r="H57" s="7">
        <v>2777600</v>
      </c>
      <c r="I57" s="7">
        <v>729120</v>
      </c>
      <c r="J57" s="7">
        <v>1116882</v>
      </c>
      <c r="K57" s="7">
        <v>583300</v>
      </c>
      <c r="L57" s="7">
        <v>2562752</v>
      </c>
      <c r="M57" s="7">
        <v>782145</v>
      </c>
      <c r="N57" s="7">
        <v>456800</v>
      </c>
      <c r="O57" s="7">
        <v>362000</v>
      </c>
      <c r="P57" s="7">
        <v>333900</v>
      </c>
    </row>
    <row r="58" spans="1:16" ht="15.75">
      <c r="A58" s="39" t="s">
        <v>63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>
      <c r="A59" s="39" t="s">
        <v>43</v>
      </c>
      <c r="B59" s="39"/>
      <c r="C59" s="40" t="s">
        <v>39</v>
      </c>
      <c r="D59" s="41">
        <v>7.4999999999999997E-3</v>
      </c>
      <c r="E59" s="41">
        <v>7.0800000000000004E-3</v>
      </c>
      <c r="F59" s="41">
        <v>9.58E-3</v>
      </c>
      <c r="G59" s="41">
        <v>1.031E-2</v>
      </c>
      <c r="H59" s="41">
        <v>9.6299999999999997E-3</v>
      </c>
      <c r="I59" s="41">
        <v>9.6799999999999994E-3</v>
      </c>
      <c r="J59" s="41">
        <v>7.0699999999999999E-3</v>
      </c>
      <c r="K59" s="41">
        <v>6.6899999999999998E-3</v>
      </c>
      <c r="L59" s="41">
        <v>9.4800000000000006E-3</v>
      </c>
      <c r="M59" s="41">
        <v>9.4699999999999993E-3</v>
      </c>
      <c r="N59" s="41">
        <v>1.431E-2</v>
      </c>
      <c r="O59" s="41">
        <v>1.5820000000000001E-2</v>
      </c>
      <c r="P59" s="41">
        <v>1.401E-2</v>
      </c>
    </row>
    <row r="60" spans="1:16" ht="15.75">
      <c r="A60" s="39" t="s">
        <v>44</v>
      </c>
      <c r="B60" s="39"/>
      <c r="C60" s="40" t="s">
        <v>39</v>
      </c>
      <c r="D60" s="41">
        <v>7.4999999999999997E-3</v>
      </c>
      <c r="E60" s="41">
        <v>7.0800000000000004E-3</v>
      </c>
      <c r="F60" s="41">
        <v>9.58E-3</v>
      </c>
      <c r="G60" s="41">
        <v>1.031E-2</v>
      </c>
      <c r="H60" s="41">
        <v>9.6299999999999997E-3</v>
      </c>
      <c r="I60" s="41">
        <v>9.6799999999999994E-3</v>
      </c>
      <c r="J60" s="41">
        <v>7.0699999999999999E-3</v>
      </c>
      <c r="K60" s="41">
        <v>6.6899999999999998E-3</v>
      </c>
      <c r="L60" s="41">
        <v>9.4800000000000006E-3</v>
      </c>
      <c r="M60" s="41">
        <v>9.4699999999999993E-3</v>
      </c>
      <c r="N60" s="41">
        <v>1.431E-2</v>
      </c>
      <c r="O60" s="41">
        <v>1.5820000000000001E-2</v>
      </c>
      <c r="P60" s="41">
        <v>1.401E-2</v>
      </c>
    </row>
    <row r="61" spans="1:16" ht="15.75">
      <c r="A61" s="42" t="s">
        <v>45</v>
      </c>
      <c r="B61" s="42"/>
      <c r="C61" s="43" t="s">
        <v>39</v>
      </c>
      <c r="D61" s="44">
        <v>7.4999999999999997E-3</v>
      </c>
      <c r="E61" s="44">
        <v>7.0800000000000004E-3</v>
      </c>
      <c r="F61" s="44">
        <v>9.58E-3</v>
      </c>
      <c r="G61" s="44">
        <v>1.031E-2</v>
      </c>
      <c r="H61" s="44">
        <v>9.6299999999999997E-3</v>
      </c>
      <c r="I61" s="44">
        <v>9.6799999999999994E-3</v>
      </c>
      <c r="J61" s="44">
        <v>7.0699999999999999E-3</v>
      </c>
      <c r="K61" s="44">
        <v>6.6899999999999998E-3</v>
      </c>
      <c r="L61" s="44">
        <v>9.4800000000000006E-3</v>
      </c>
      <c r="M61" s="44">
        <v>9.4699999999999993E-3</v>
      </c>
      <c r="N61" s="44">
        <v>1.431E-2</v>
      </c>
      <c r="O61" s="44">
        <v>1.5820000000000001E-2</v>
      </c>
      <c r="P61" s="44">
        <v>1.401E-2</v>
      </c>
    </row>
    <row r="62" spans="1:16" ht="15.75">
      <c r="A62" s="39" t="s">
        <v>47</v>
      </c>
      <c r="B62" s="1"/>
      <c r="C62" s="1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</row>
    <row r="63" spans="1:16" ht="15.75">
      <c r="A63" s="39" t="s">
        <v>43</v>
      </c>
      <c r="B63" s="39"/>
      <c r="C63" s="40" t="s">
        <v>39</v>
      </c>
      <c r="D63" s="41">
        <v>1E-4</v>
      </c>
      <c r="E63" s="41">
        <v>4.0000000000000003E-5</v>
      </c>
      <c r="F63" s="41">
        <v>6.0000000000000002E-5</v>
      </c>
      <c r="G63" s="41">
        <v>9.0000000000000006E-5</v>
      </c>
      <c r="H63" s="41">
        <v>5.0000000000000002E-5</v>
      </c>
      <c r="I63" s="41">
        <v>1.1E-4</v>
      </c>
      <c r="J63" s="41">
        <v>9.0000000000000006E-5</v>
      </c>
      <c r="K63" s="41">
        <v>1E-4</v>
      </c>
      <c r="L63" s="41">
        <v>8.0000000000000007E-5</v>
      </c>
      <c r="M63" s="41">
        <v>1.1E-4</v>
      </c>
      <c r="N63" s="41">
        <v>2.0000000000000001E-4</v>
      </c>
      <c r="O63" s="41">
        <v>2.0000000000000001E-4</v>
      </c>
      <c r="P63" s="41">
        <v>3.1E-4</v>
      </c>
    </row>
    <row r="64" spans="1:16" ht="15.75">
      <c r="A64" s="39" t="s">
        <v>44</v>
      </c>
      <c r="B64" s="39"/>
      <c r="C64" s="40" t="s">
        <v>39</v>
      </c>
      <c r="D64" s="41">
        <v>1.1E-4</v>
      </c>
      <c r="E64" s="41">
        <v>4.0000000000000003E-5</v>
      </c>
      <c r="F64" s="41">
        <v>6.0000000000000002E-5</v>
      </c>
      <c r="G64" s="41">
        <v>1E-4</v>
      </c>
      <c r="H64" s="41">
        <v>5.0000000000000002E-5</v>
      </c>
      <c r="I64" s="41">
        <v>1E-4</v>
      </c>
      <c r="J64" s="41">
        <v>9.0000000000000006E-5</v>
      </c>
      <c r="K64" s="41">
        <v>9.0000000000000006E-5</v>
      </c>
      <c r="L64" s="41">
        <v>8.0000000000000007E-5</v>
      </c>
      <c r="M64" s="41">
        <v>1.1E-4</v>
      </c>
      <c r="N64" s="41">
        <v>2.0000000000000001E-4</v>
      </c>
      <c r="O64" s="41">
        <v>2.1000000000000001E-4</v>
      </c>
      <c r="P64" s="41">
        <v>3.2000000000000003E-4</v>
      </c>
    </row>
    <row r="65" spans="1:16" ht="16.5" thickBot="1">
      <c r="A65" s="42" t="s">
        <v>45</v>
      </c>
      <c r="B65" s="2"/>
      <c r="C65" s="45" t="s">
        <v>39</v>
      </c>
      <c r="D65" s="46">
        <v>1E-4</v>
      </c>
      <c r="E65" s="46">
        <v>4.0000000000000003E-5</v>
      </c>
      <c r="F65" s="46">
        <v>6.0000000000000002E-5</v>
      </c>
      <c r="G65" s="46">
        <v>9.0000000000000006E-5</v>
      </c>
      <c r="H65" s="46">
        <v>5.0000000000000002E-5</v>
      </c>
      <c r="I65" s="46">
        <v>1E-4</v>
      </c>
      <c r="J65" s="46">
        <v>9.0000000000000006E-5</v>
      </c>
      <c r="K65" s="46">
        <v>8.0000000000000007E-5</v>
      </c>
      <c r="L65" s="46">
        <v>8.0000000000000007E-5</v>
      </c>
      <c r="M65" s="46">
        <v>1.1E-4</v>
      </c>
      <c r="N65" s="46">
        <v>2.0000000000000001E-4</v>
      </c>
      <c r="O65" s="46">
        <v>2.1000000000000001E-4</v>
      </c>
      <c r="P65" s="46">
        <v>3.2000000000000003E-4</v>
      </c>
    </row>
    <row r="66" spans="1:16">
      <c r="A66" s="14" t="s">
        <v>70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</sheetData>
  <mergeCells count="19">
    <mergeCell ref="A6:B10"/>
    <mergeCell ref="C6:C10"/>
    <mergeCell ref="D6:P6"/>
    <mergeCell ref="D7:H7"/>
    <mergeCell ref="L7:N7"/>
    <mergeCell ref="O7:P7"/>
    <mergeCell ref="D8:G8"/>
    <mergeCell ref="L8:N8"/>
    <mergeCell ref="L33:N33"/>
    <mergeCell ref="A31:B35"/>
    <mergeCell ref="C31:C35"/>
    <mergeCell ref="D31:P31"/>
    <mergeCell ref="D32:H32"/>
    <mergeCell ref="J32:K32"/>
    <mergeCell ref="L32:N32"/>
    <mergeCell ref="O32:P32"/>
    <mergeCell ref="D33:G33"/>
    <mergeCell ref="H33:I33"/>
    <mergeCell ref="J33:K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Q9.5.8 CustDiesel e Lub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2011-04-07T18:40:07Z</dcterms:created>
  <dcterms:modified xsi:type="dcterms:W3CDTF">2011-08-19T20:48:40Z</dcterms:modified>
</cp:coreProperties>
</file>