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P9 Q 0.5.41 Opex Corredor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F24" i="1"/>
  <c r="F25" s="1"/>
  <c r="G3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AD3" s="1"/>
  <c r="AE3" s="1"/>
  <c r="AF3" s="1"/>
  <c r="AG3" s="1"/>
  <c r="AH3" s="1"/>
  <c r="AI3" s="1"/>
  <c r="AJ3" s="1"/>
  <c r="G24" l="1"/>
  <c r="AL10"/>
  <c r="AL12"/>
  <c r="AL14"/>
  <c r="AL16"/>
  <c r="AL18"/>
  <c r="AL20"/>
  <c r="AL9"/>
  <c r="AL11"/>
  <c r="AL13"/>
  <c r="AL15"/>
  <c r="AL17"/>
  <c r="AL19"/>
  <c r="AL21"/>
  <c r="AL6"/>
  <c r="G25" l="1"/>
  <c r="H24"/>
  <c r="AL22"/>
  <c r="AL23" s="1"/>
  <c r="H25" l="1"/>
  <c r="I24"/>
  <c r="I25" l="1"/>
  <c r="J24"/>
  <c r="J25" l="1"/>
  <c r="K24"/>
  <c r="K25" l="1"/>
  <c r="L24"/>
  <c r="L25" l="1"/>
  <c r="M24"/>
  <c r="M25" l="1"/>
  <c r="N24"/>
  <c r="N25" l="1"/>
  <c r="O24"/>
  <c r="O25" l="1"/>
  <c r="P24"/>
  <c r="P25" l="1"/>
  <c r="Q24"/>
  <c r="Q25" l="1"/>
  <c r="R24"/>
  <c r="R25" l="1"/>
  <c r="S24"/>
  <c r="S25" l="1"/>
  <c r="T24"/>
  <c r="T25" l="1"/>
  <c r="U24"/>
  <c r="U25" l="1"/>
  <c r="V24"/>
  <c r="V25" l="1"/>
  <c r="W24"/>
  <c r="W25" l="1"/>
  <c r="X24"/>
  <c r="X25" l="1"/>
  <c r="Y24"/>
  <c r="Y25" l="1"/>
  <c r="Z24"/>
  <c r="Z25" l="1"/>
  <c r="AA24"/>
  <c r="AA25" l="1"/>
  <c r="AB24"/>
  <c r="AB25" l="1"/>
  <c r="AC24"/>
  <c r="AC25" l="1"/>
  <c r="AD24"/>
  <c r="AD25" l="1"/>
  <c r="AE24"/>
  <c r="AE25" l="1"/>
  <c r="AF24"/>
  <c r="AF25" l="1"/>
  <c r="AG24"/>
  <c r="AG25" l="1"/>
  <c r="AH24"/>
  <c r="AH25" l="1"/>
  <c r="AI24"/>
  <c r="AI25" l="1"/>
  <c r="AJ24"/>
  <c r="AJ25" s="1"/>
</calcChain>
</file>

<file path=xl/sharedStrings.xml><?xml version="1.0" encoding="utf-8"?>
<sst xmlns="http://schemas.openxmlformats.org/spreadsheetml/2006/main" count="61" uniqueCount="58">
  <si>
    <t>1º Ano</t>
  </si>
  <si>
    <t>2º Ano</t>
  </si>
  <si>
    <t>3º Ano</t>
  </si>
  <si>
    <t>4º Ano</t>
  </si>
  <si>
    <t>5º Ano</t>
  </si>
  <si>
    <t>6º Ano</t>
  </si>
  <si>
    <t>7º Ano</t>
  </si>
  <si>
    <t>8º Ano</t>
  </si>
  <si>
    <t>9º Ano</t>
  </si>
  <si>
    <t>10º Ano</t>
  </si>
  <si>
    <t>11º Ano</t>
  </si>
  <si>
    <t>12º Ano</t>
  </si>
  <si>
    <t>13º Ano</t>
  </si>
  <si>
    <t>14º Ano</t>
  </si>
  <si>
    <t>15º Ano</t>
  </si>
  <si>
    <t>16º Ano</t>
  </si>
  <si>
    <t>17º Ano</t>
  </si>
  <si>
    <t>18º Ano</t>
  </si>
  <si>
    <t>19º Ano</t>
  </si>
  <si>
    <t>20º Ano</t>
  </si>
  <si>
    <t>21º Ano</t>
  </si>
  <si>
    <t>22º Ano</t>
  </si>
  <si>
    <t>23º Ano</t>
  </si>
  <si>
    <t>24º Ano</t>
  </si>
  <si>
    <t>25º Ano</t>
  </si>
  <si>
    <t>26º Ano</t>
  </si>
  <si>
    <t>27º Ano</t>
  </si>
  <si>
    <t>28º Ano</t>
  </si>
  <si>
    <t>29º Ano</t>
  </si>
  <si>
    <t>30º Ano</t>
  </si>
  <si>
    <t>31º Ano</t>
  </si>
  <si>
    <t>Demanda</t>
  </si>
  <si>
    <t>Variável</t>
  </si>
  <si>
    <t>Fixo</t>
  </si>
  <si>
    <t>Total</t>
  </si>
  <si>
    <t>US$/tku</t>
  </si>
  <si>
    <t>%</t>
  </si>
  <si>
    <t>Equipagem</t>
  </si>
  <si>
    <t>Combustível</t>
  </si>
  <si>
    <t>Lubrificantes</t>
  </si>
  <si>
    <t>Manutenção de locomotivas</t>
  </si>
  <si>
    <t>Seguro das locomotivas</t>
  </si>
  <si>
    <t>Manutenção de vagões</t>
  </si>
  <si>
    <t>Seguro dos vagões</t>
  </si>
  <si>
    <t>Manutenção de telecomunicações e sinalização</t>
  </si>
  <si>
    <t>Manutenção de via permanente</t>
  </si>
  <si>
    <t>Operação de pátios, CCO e postos</t>
  </si>
  <si>
    <t>Custos e despesas gerais</t>
  </si>
  <si>
    <t>Administração</t>
  </si>
  <si>
    <t>Comercial</t>
  </si>
  <si>
    <t>Total dos Custos Operacionais Anuais</t>
  </si>
  <si>
    <t>Custo Médio Anual (US$/tku)</t>
  </si>
  <si>
    <t>Discriminação</t>
  </si>
  <si>
    <t>Custo Médio Anual Variável (US$/tku)</t>
  </si>
  <si>
    <t>Custo Médio Anual Fixo (US$/tku)</t>
  </si>
  <si>
    <t>Produção de cargas em 1.000 tku/ano</t>
  </si>
  <si>
    <r>
      <t xml:space="preserve">TABELA 9.5.41 // Resumo dos Custos e Despesas Operacionais dos Trecho do Corredor Bioceânico </t>
    </r>
    <r>
      <rPr>
        <b/>
        <sz val="12"/>
        <color theme="6" tint="-0.249977111117893"/>
        <rFont val="Calibri"/>
        <family val="2"/>
      </rPr>
      <t>–</t>
    </r>
    <r>
      <rPr>
        <b/>
        <sz val="12"/>
        <color theme="6" tint="-0.249977111117893"/>
        <rFont val="Arial"/>
        <family val="2"/>
      </rPr>
      <t xml:space="preserve"> Horizonte de 2015 a 2045</t>
    </r>
  </si>
  <si>
    <t>Fonte: Enefer - Consultoria, Projetos Ltda.</t>
  </si>
</sst>
</file>

<file path=xl/styles.xml><?xml version="1.0" encoding="utf-8"?>
<styleSheet xmlns="http://schemas.openxmlformats.org/spreadsheetml/2006/main">
  <numFmts count="5">
    <numFmt numFmtId="164" formatCode="0.000000"/>
    <numFmt numFmtId="165" formatCode="0.0%"/>
    <numFmt numFmtId="166" formatCode="0.0"/>
    <numFmt numFmtId="167" formatCode="#,##0.000000"/>
    <numFmt numFmtId="168" formatCode="0.000000000"/>
  </numFmts>
  <fonts count="9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Geneva"/>
    </font>
    <font>
      <b/>
      <sz val="12"/>
      <color theme="6" tint="-0.249977111117893"/>
      <name val="Arial"/>
      <family val="2"/>
    </font>
    <font>
      <b/>
      <sz val="12"/>
      <color theme="6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0" fontId="6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Border="1" applyAlignment="1">
      <alignment horizontal="center"/>
    </xf>
    <xf numFmtId="3" fontId="4" fillId="0" borderId="0" xfId="0" applyNumberFormat="1" applyFont="1"/>
    <xf numFmtId="9" fontId="4" fillId="0" borderId="0" xfId="0" applyNumberFormat="1" applyFont="1" applyAlignment="1">
      <alignment horizontal="center"/>
    </xf>
    <xf numFmtId="3" fontId="4" fillId="0" borderId="0" xfId="0" applyNumberFormat="1" applyFont="1" applyFill="1"/>
    <xf numFmtId="165" fontId="4" fillId="0" borderId="0" xfId="0" applyNumberFormat="1" applyFont="1" applyFill="1" applyAlignment="1">
      <alignment horizontal="center"/>
    </xf>
    <xf numFmtId="167" fontId="4" fillId="0" borderId="0" xfId="0" applyNumberFormat="1" applyFont="1"/>
    <xf numFmtId="0" fontId="3" fillId="2" borderId="2" xfId="0" applyFont="1" applyFill="1" applyBorder="1"/>
    <xf numFmtId="3" fontId="3" fillId="0" borderId="0" xfId="0" applyNumberFormat="1" applyFont="1"/>
    <xf numFmtId="168" fontId="3" fillId="0" borderId="0" xfId="0" applyNumberFormat="1" applyFont="1"/>
    <xf numFmtId="0" fontId="2" fillId="2" borderId="0" xfId="0" applyFont="1" applyFill="1" applyBorder="1"/>
    <xf numFmtId="0" fontId="3" fillId="2" borderId="0" xfId="0" applyFont="1" applyFill="1"/>
    <xf numFmtId="0" fontId="2" fillId="2" borderId="1" xfId="0" applyFont="1" applyFill="1" applyBorder="1"/>
    <xf numFmtId="0" fontId="3" fillId="2" borderId="0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3" fillId="2" borderId="4" xfId="0" applyFont="1" applyFill="1" applyBorder="1"/>
    <xf numFmtId="0" fontId="2" fillId="2" borderId="4" xfId="0" applyFont="1" applyFill="1" applyBorder="1" applyAlignment="1">
      <alignment horizontal="center"/>
    </xf>
    <xf numFmtId="3" fontId="3" fillId="2" borderId="0" xfId="0" applyNumberFormat="1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2" fillId="2" borderId="3" xfId="0" applyFont="1" applyFill="1" applyBorder="1"/>
    <xf numFmtId="164" fontId="2" fillId="2" borderId="3" xfId="0" applyNumberFormat="1" applyFont="1" applyFill="1" applyBorder="1" applyAlignment="1">
      <alignment horizontal="center"/>
    </xf>
    <xf numFmtId="166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164" fontId="2" fillId="2" borderId="1" xfId="0" applyNumberFormat="1" applyFont="1" applyFill="1" applyBorder="1"/>
    <xf numFmtId="0" fontId="2" fillId="2" borderId="4" xfId="0" applyFont="1" applyFill="1" applyBorder="1"/>
    <xf numFmtId="164" fontId="2" fillId="2" borderId="4" xfId="0" applyNumberFormat="1" applyFont="1" applyFill="1" applyBorder="1"/>
    <xf numFmtId="164" fontId="2" fillId="2" borderId="0" xfId="0" applyNumberFormat="1" applyFont="1" applyFill="1" applyBorder="1"/>
    <xf numFmtId="0" fontId="2" fillId="2" borderId="5" xfId="0" applyFont="1" applyFill="1" applyBorder="1"/>
    <xf numFmtId="0" fontId="3" fillId="2" borderId="5" xfId="0" applyFont="1" applyFill="1" applyBorder="1"/>
    <xf numFmtId="164" fontId="2" fillId="2" borderId="5" xfId="0" applyNumberFormat="1" applyFont="1" applyFill="1" applyBorder="1"/>
    <xf numFmtId="0" fontId="7" fillId="2" borderId="0" xfId="0" applyFont="1" applyFill="1" applyBorder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30"/>
  <sheetViews>
    <sheetView tabSelected="1" workbookViewId="0"/>
  </sheetViews>
  <sheetFormatPr defaultRowHeight="15"/>
  <cols>
    <col min="1" max="1" width="48.85546875" style="1" customWidth="1"/>
    <col min="2" max="2" width="12.28515625" style="1" customWidth="1"/>
    <col min="3" max="3" width="11.28515625" style="1" customWidth="1"/>
    <col min="4" max="4" width="12" style="1" customWidth="1"/>
    <col min="5" max="5" width="12.28515625" style="1" customWidth="1"/>
    <col min="6" max="12" width="14.140625" style="1" customWidth="1"/>
    <col min="13" max="18" width="14.140625" style="1" hidden="1" customWidth="1"/>
    <col min="19" max="23" width="14.140625" style="1" customWidth="1"/>
    <col min="24" max="24" width="14.140625" style="1" hidden="1" customWidth="1"/>
    <col min="25" max="25" width="14.140625" style="1" customWidth="1"/>
    <col min="26" max="31" width="14.140625" style="1" hidden="1" customWidth="1"/>
    <col min="32" max="36" width="14.140625" style="1" customWidth="1"/>
    <col min="37" max="39" width="16.28515625" style="1" customWidth="1"/>
  </cols>
  <sheetData>
    <row r="1" spans="1:39" ht="15.75">
      <c r="A1" s="40" t="s">
        <v>56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2"/>
      <c r="AL1" s="2"/>
      <c r="AM1" s="2"/>
    </row>
    <row r="2" spans="1:39" ht="16.5" thickBot="1">
      <c r="A2" s="14"/>
      <c r="B2" s="14"/>
      <c r="C2" s="13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3"/>
      <c r="AF2" s="13"/>
      <c r="AG2" s="13"/>
      <c r="AH2" s="13"/>
      <c r="AI2" s="13"/>
      <c r="AJ2" s="13"/>
      <c r="AK2" s="2"/>
      <c r="AL2" s="2"/>
      <c r="AM2" s="2"/>
    </row>
    <row r="3" spans="1:39" ht="15.75">
      <c r="A3" s="9"/>
      <c r="B3" s="16"/>
      <c r="C3" s="16"/>
      <c r="D3" s="17"/>
      <c r="E3" s="9"/>
      <c r="F3" s="18">
        <v>2015</v>
      </c>
      <c r="G3" s="18">
        <f>F3+1</f>
        <v>2016</v>
      </c>
      <c r="H3" s="18">
        <f t="shared" ref="H3:AJ3" si="0">G3+1</f>
        <v>2017</v>
      </c>
      <c r="I3" s="18">
        <f>H3+1</f>
        <v>2018</v>
      </c>
      <c r="J3" s="18">
        <f t="shared" si="0"/>
        <v>2019</v>
      </c>
      <c r="K3" s="18">
        <f t="shared" si="0"/>
        <v>2020</v>
      </c>
      <c r="L3" s="18">
        <f t="shared" si="0"/>
        <v>2021</v>
      </c>
      <c r="M3" s="18">
        <f t="shared" si="0"/>
        <v>2022</v>
      </c>
      <c r="N3" s="18">
        <f t="shared" si="0"/>
        <v>2023</v>
      </c>
      <c r="O3" s="18">
        <f t="shared" si="0"/>
        <v>2024</v>
      </c>
      <c r="P3" s="18">
        <f t="shared" si="0"/>
        <v>2025</v>
      </c>
      <c r="Q3" s="18">
        <f t="shared" si="0"/>
        <v>2026</v>
      </c>
      <c r="R3" s="18">
        <f t="shared" si="0"/>
        <v>2027</v>
      </c>
      <c r="S3" s="18">
        <f t="shared" si="0"/>
        <v>2028</v>
      </c>
      <c r="T3" s="18">
        <f t="shared" si="0"/>
        <v>2029</v>
      </c>
      <c r="U3" s="18">
        <f t="shared" si="0"/>
        <v>2030</v>
      </c>
      <c r="V3" s="18">
        <f t="shared" si="0"/>
        <v>2031</v>
      </c>
      <c r="W3" s="18">
        <f t="shared" si="0"/>
        <v>2032</v>
      </c>
      <c r="X3" s="18">
        <f t="shared" si="0"/>
        <v>2033</v>
      </c>
      <c r="Y3" s="18">
        <f t="shared" si="0"/>
        <v>2034</v>
      </c>
      <c r="Z3" s="18">
        <f t="shared" si="0"/>
        <v>2035</v>
      </c>
      <c r="AA3" s="18">
        <f t="shared" si="0"/>
        <v>2036</v>
      </c>
      <c r="AB3" s="18">
        <f t="shared" si="0"/>
        <v>2037</v>
      </c>
      <c r="AC3" s="18">
        <f t="shared" si="0"/>
        <v>2038</v>
      </c>
      <c r="AD3" s="18">
        <f t="shared" si="0"/>
        <v>2039</v>
      </c>
      <c r="AE3" s="18">
        <f t="shared" si="0"/>
        <v>2040</v>
      </c>
      <c r="AF3" s="18">
        <f t="shared" si="0"/>
        <v>2041</v>
      </c>
      <c r="AG3" s="18">
        <f t="shared" si="0"/>
        <v>2042</v>
      </c>
      <c r="AH3" s="18">
        <f t="shared" si="0"/>
        <v>2043</v>
      </c>
      <c r="AI3" s="18">
        <f t="shared" si="0"/>
        <v>2044</v>
      </c>
      <c r="AJ3" s="18">
        <f t="shared" si="0"/>
        <v>2045</v>
      </c>
      <c r="AK3" s="3"/>
      <c r="AL3" s="2"/>
      <c r="AM3" s="2"/>
    </row>
    <row r="4" spans="1:39" ht="16.5" thickBot="1">
      <c r="A4" s="19"/>
      <c r="B4" s="20"/>
      <c r="C4" s="20"/>
      <c r="D4" s="20"/>
      <c r="E4" s="20"/>
      <c r="F4" s="20" t="s">
        <v>0</v>
      </c>
      <c r="G4" s="20" t="s">
        <v>1</v>
      </c>
      <c r="H4" s="20" t="s">
        <v>2</v>
      </c>
      <c r="I4" s="20" t="s">
        <v>3</v>
      </c>
      <c r="J4" s="20" t="s">
        <v>4</v>
      </c>
      <c r="K4" s="20" t="s">
        <v>5</v>
      </c>
      <c r="L4" s="20" t="s">
        <v>6</v>
      </c>
      <c r="M4" s="20" t="s">
        <v>7</v>
      </c>
      <c r="N4" s="20" t="s">
        <v>8</v>
      </c>
      <c r="O4" s="20" t="s">
        <v>9</v>
      </c>
      <c r="P4" s="20" t="s">
        <v>10</v>
      </c>
      <c r="Q4" s="20" t="s">
        <v>11</v>
      </c>
      <c r="R4" s="20" t="s">
        <v>12</v>
      </c>
      <c r="S4" s="20" t="s">
        <v>13</v>
      </c>
      <c r="T4" s="20" t="s">
        <v>14</v>
      </c>
      <c r="U4" s="20" t="s">
        <v>15</v>
      </c>
      <c r="V4" s="20" t="s">
        <v>16</v>
      </c>
      <c r="W4" s="20" t="s">
        <v>17</v>
      </c>
      <c r="X4" s="20" t="s">
        <v>18</v>
      </c>
      <c r="Y4" s="20" t="s">
        <v>19</v>
      </c>
      <c r="Z4" s="20" t="s">
        <v>20</v>
      </c>
      <c r="AA4" s="20" t="s">
        <v>21</v>
      </c>
      <c r="AB4" s="20" t="s">
        <v>22</v>
      </c>
      <c r="AC4" s="20" t="s">
        <v>23</v>
      </c>
      <c r="AD4" s="20" t="s">
        <v>24</v>
      </c>
      <c r="AE4" s="20" t="s">
        <v>25</v>
      </c>
      <c r="AF4" s="20" t="s">
        <v>26</v>
      </c>
      <c r="AG4" s="20" t="s">
        <v>27</v>
      </c>
      <c r="AH4" s="20" t="s">
        <v>28</v>
      </c>
      <c r="AI4" s="20" t="s">
        <v>29</v>
      </c>
      <c r="AJ4" s="20" t="s">
        <v>30</v>
      </c>
      <c r="AK4" s="3"/>
      <c r="AL4" s="2"/>
      <c r="AM4" s="2"/>
    </row>
    <row r="5" spans="1:39" ht="15.75">
      <c r="A5" s="12" t="s">
        <v>31</v>
      </c>
      <c r="B5" s="12"/>
      <c r="C5" s="12"/>
      <c r="D5" s="15"/>
      <c r="E5" s="15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13"/>
      <c r="AF5" s="13"/>
      <c r="AG5" s="13"/>
      <c r="AH5" s="13"/>
      <c r="AI5" s="13"/>
      <c r="AJ5" s="13"/>
      <c r="AK5" s="2"/>
      <c r="AL5" s="4"/>
      <c r="AM5" s="2"/>
    </row>
    <row r="6" spans="1:39" ht="15.75">
      <c r="A6" s="22" t="s">
        <v>55</v>
      </c>
      <c r="B6" s="14"/>
      <c r="C6" s="14"/>
      <c r="D6" s="22"/>
      <c r="E6" s="22"/>
      <c r="F6" s="23">
        <v>10867706</v>
      </c>
      <c r="G6" s="23">
        <v>11061032</v>
      </c>
      <c r="H6" s="23">
        <v>11257798</v>
      </c>
      <c r="I6" s="23">
        <v>11661892</v>
      </c>
      <c r="J6" s="23">
        <v>11458064</v>
      </c>
      <c r="K6" s="23">
        <v>11869347</v>
      </c>
      <c r="L6" s="23">
        <v>12080491</v>
      </c>
      <c r="M6" s="23">
        <v>12295392</v>
      </c>
      <c r="N6" s="23">
        <v>12514116</v>
      </c>
      <c r="O6" s="23">
        <v>12736731</v>
      </c>
      <c r="P6" s="23">
        <v>13193911</v>
      </c>
      <c r="Q6" s="23">
        <v>13428618</v>
      </c>
      <c r="R6" s="23">
        <v>13667501</v>
      </c>
      <c r="S6" s="23">
        <v>13910633</v>
      </c>
      <c r="T6" s="23">
        <v>14158091</v>
      </c>
      <c r="U6" s="23">
        <v>14409950</v>
      </c>
      <c r="V6" s="23">
        <v>14598392</v>
      </c>
      <c r="W6" s="23">
        <v>14789299</v>
      </c>
      <c r="X6" s="23">
        <v>14982702</v>
      </c>
      <c r="Y6" s="23">
        <v>15178634</v>
      </c>
      <c r="Z6" s="23">
        <v>15377129</v>
      </c>
      <c r="AA6" s="23">
        <v>15578219</v>
      </c>
      <c r="AB6" s="23">
        <v>15781939</v>
      </c>
      <c r="AC6" s="23">
        <v>15988323</v>
      </c>
      <c r="AD6" s="23">
        <v>16197406</v>
      </c>
      <c r="AE6" s="23">
        <v>16409223</v>
      </c>
      <c r="AF6" s="23">
        <v>16475983</v>
      </c>
      <c r="AG6" s="23">
        <v>16677894</v>
      </c>
      <c r="AH6" s="23">
        <v>16882281</v>
      </c>
      <c r="AI6" s="23">
        <v>17284557</v>
      </c>
      <c r="AJ6" s="23">
        <v>17510591</v>
      </c>
      <c r="AK6" s="2"/>
      <c r="AL6" s="4">
        <f>SUM(F6:AJ6)</f>
        <v>440283845</v>
      </c>
      <c r="AM6" s="2"/>
    </row>
    <row r="7" spans="1:39" ht="15.75">
      <c r="A7" s="12"/>
      <c r="B7" s="24" t="s">
        <v>32</v>
      </c>
      <c r="C7" s="24" t="s">
        <v>33</v>
      </c>
      <c r="D7" s="24" t="s">
        <v>34</v>
      </c>
      <c r="E7" s="1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13"/>
      <c r="AF7" s="13"/>
      <c r="AG7" s="13"/>
      <c r="AH7" s="13"/>
      <c r="AI7" s="13"/>
      <c r="AJ7" s="13"/>
      <c r="AK7" s="2"/>
      <c r="AL7" s="4"/>
      <c r="AM7" s="2"/>
    </row>
    <row r="8" spans="1:39" ht="15.75">
      <c r="A8" s="14" t="s">
        <v>52</v>
      </c>
      <c r="B8" s="25" t="s">
        <v>35</v>
      </c>
      <c r="C8" s="25" t="s">
        <v>35</v>
      </c>
      <c r="D8" s="25" t="s">
        <v>35</v>
      </c>
      <c r="E8" s="25" t="s">
        <v>36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2"/>
      <c r="AF8" s="22"/>
      <c r="AG8" s="22"/>
      <c r="AH8" s="22"/>
      <c r="AI8" s="22"/>
      <c r="AJ8" s="22"/>
      <c r="AK8" s="2"/>
      <c r="AL8" s="4"/>
      <c r="AM8" s="2" t="s">
        <v>32</v>
      </c>
    </row>
    <row r="9" spans="1:39" ht="15.75">
      <c r="A9" s="15" t="s">
        <v>37</v>
      </c>
      <c r="B9" s="26">
        <v>1.0690000000000001E-3</v>
      </c>
      <c r="C9" s="26">
        <v>1.1900000000000001E-4</v>
      </c>
      <c r="D9" s="26">
        <v>1.188E-3</v>
      </c>
      <c r="E9" s="27">
        <v>5.4</v>
      </c>
      <c r="F9" s="21">
        <v>13223000</v>
      </c>
      <c r="G9" s="21">
        <v>13441473</v>
      </c>
      <c r="H9" s="21">
        <v>13663557</v>
      </c>
      <c r="I9" s="21">
        <v>13889309</v>
      </c>
      <c r="J9" s="21">
        <v>14118791</v>
      </c>
      <c r="K9" s="21">
        <v>14352065</v>
      </c>
      <c r="L9" s="21">
        <v>14589193</v>
      </c>
      <c r="M9" s="21">
        <v>14830239</v>
      </c>
      <c r="N9" s="21">
        <v>15075268</v>
      </c>
      <c r="O9" s="21">
        <v>15324345</v>
      </c>
      <c r="P9" s="21">
        <v>15834913</v>
      </c>
      <c r="Q9" s="21">
        <v>16096541</v>
      </c>
      <c r="R9" s="21">
        <v>16362492</v>
      </c>
      <c r="S9" s="21">
        <v>16632836</v>
      </c>
      <c r="T9" s="21">
        <v>16907648</v>
      </c>
      <c r="U9" s="21">
        <v>17187000</v>
      </c>
      <c r="V9" s="21">
        <v>17376802</v>
      </c>
      <c r="W9" s="21">
        <v>17568699</v>
      </c>
      <c r="X9" s="21">
        <v>17762716</v>
      </c>
      <c r="Y9" s="21">
        <v>17958876</v>
      </c>
      <c r="Z9" s="21">
        <v>18157202</v>
      </c>
      <c r="AA9" s="21">
        <v>18357718</v>
      </c>
      <c r="AB9" s="21">
        <v>18560448</v>
      </c>
      <c r="AC9" s="21">
        <v>18765417</v>
      </c>
      <c r="AD9" s="21">
        <v>18972650</v>
      </c>
      <c r="AE9" s="21">
        <v>19182171</v>
      </c>
      <c r="AF9" s="21">
        <v>19248120</v>
      </c>
      <c r="AG9" s="21">
        <v>19447330</v>
      </c>
      <c r="AH9" s="21">
        <v>19648601</v>
      </c>
      <c r="AI9" s="21">
        <v>20043651</v>
      </c>
      <c r="AJ9" s="21">
        <v>20265000</v>
      </c>
      <c r="AK9" s="2"/>
      <c r="AL9" s="4">
        <f>SUM(F9:AJ9)</f>
        <v>522844071</v>
      </c>
      <c r="AM9" s="5">
        <v>0.9</v>
      </c>
    </row>
    <row r="10" spans="1:39" ht="15.75">
      <c r="A10" s="15" t="s">
        <v>38</v>
      </c>
      <c r="B10" s="26">
        <v>8.3330000000000001E-3</v>
      </c>
      <c r="C10" s="26">
        <v>9.2599999999999996E-4</v>
      </c>
      <c r="D10" s="26">
        <v>9.2589999999999999E-3</v>
      </c>
      <c r="E10" s="27">
        <v>42.08</v>
      </c>
      <c r="F10" s="21">
        <v>100263442</v>
      </c>
      <c r="G10" s="21">
        <v>101992673</v>
      </c>
      <c r="H10" s="21">
        <v>103751728</v>
      </c>
      <c r="I10" s="21">
        <v>105541121</v>
      </c>
      <c r="J10" s="21">
        <v>107361375</v>
      </c>
      <c r="K10" s="21">
        <v>109213023</v>
      </c>
      <c r="L10" s="21">
        <v>111096606</v>
      </c>
      <c r="M10" s="21">
        <v>113012676</v>
      </c>
      <c r="N10" s="21">
        <v>114961791</v>
      </c>
      <c r="O10" s="21">
        <v>116944522</v>
      </c>
      <c r="P10" s="21">
        <v>121013163</v>
      </c>
      <c r="Q10" s="21">
        <v>123100262</v>
      </c>
      <c r="R10" s="21">
        <v>125223356</v>
      </c>
      <c r="S10" s="21">
        <v>127383068</v>
      </c>
      <c r="T10" s="21">
        <v>129580028</v>
      </c>
      <c r="U10" s="21">
        <v>131814878</v>
      </c>
      <c r="V10" s="21">
        <v>133847465</v>
      </c>
      <c r="W10" s="21">
        <v>135911395</v>
      </c>
      <c r="X10" s="21">
        <v>138007151</v>
      </c>
      <c r="Y10" s="21">
        <v>140135223</v>
      </c>
      <c r="Z10" s="21">
        <v>142296110</v>
      </c>
      <c r="AA10" s="21">
        <v>144490318</v>
      </c>
      <c r="AB10" s="21">
        <v>146718361</v>
      </c>
      <c r="AC10" s="21">
        <v>148980760</v>
      </c>
      <c r="AD10" s="21">
        <v>151278046</v>
      </c>
      <c r="AE10" s="21">
        <v>153610755</v>
      </c>
      <c r="AF10" s="21">
        <v>154347078</v>
      </c>
      <c r="AG10" s="21">
        <v>156577291</v>
      </c>
      <c r="AH10" s="21">
        <v>158839728</v>
      </c>
      <c r="AI10" s="21">
        <v>163306887</v>
      </c>
      <c r="AJ10" s="21">
        <v>165825082</v>
      </c>
      <c r="AK10" s="2"/>
      <c r="AL10" s="4">
        <f t="shared" ref="AL10:AL21" si="1">SUM(F10:AJ10)</f>
        <v>4076425362</v>
      </c>
      <c r="AM10" s="5">
        <v>0.9</v>
      </c>
    </row>
    <row r="11" spans="1:39" ht="15.75">
      <c r="A11" s="15" t="s">
        <v>39</v>
      </c>
      <c r="B11" s="26">
        <v>7.6000000000000004E-5</v>
      </c>
      <c r="C11" s="26">
        <v>1.0000000000000001E-5</v>
      </c>
      <c r="D11" s="26">
        <v>8.6000000000000003E-5</v>
      </c>
      <c r="E11" s="27">
        <v>0.39</v>
      </c>
      <c r="F11" s="21">
        <v>944018</v>
      </c>
      <c r="G11" s="21">
        <v>959919</v>
      </c>
      <c r="H11" s="21">
        <v>976088</v>
      </c>
      <c r="I11" s="21">
        <v>992529</v>
      </c>
      <c r="J11" s="21">
        <v>1009248</v>
      </c>
      <c r="K11" s="21">
        <v>1026247</v>
      </c>
      <c r="L11" s="21">
        <v>1043534</v>
      </c>
      <c r="M11" s="21">
        <v>1061111</v>
      </c>
      <c r="N11" s="21">
        <v>1078984</v>
      </c>
      <c r="O11" s="21">
        <v>1097159</v>
      </c>
      <c r="P11" s="21">
        <v>1134431</v>
      </c>
      <c r="Q11" s="21">
        <v>1153540</v>
      </c>
      <c r="R11" s="21">
        <v>1172970</v>
      </c>
      <c r="S11" s="21">
        <v>1192728</v>
      </c>
      <c r="T11" s="21">
        <v>1212818</v>
      </c>
      <c r="U11" s="21">
        <v>1233247</v>
      </c>
      <c r="V11" s="21">
        <v>1249361</v>
      </c>
      <c r="W11" s="21">
        <v>1265686</v>
      </c>
      <c r="X11" s="21">
        <v>1282225</v>
      </c>
      <c r="Y11" s="21">
        <v>1298979</v>
      </c>
      <c r="Z11" s="21">
        <v>1315953</v>
      </c>
      <c r="AA11" s="21">
        <v>1333148</v>
      </c>
      <c r="AB11" s="21">
        <v>1350567</v>
      </c>
      <c r="AC11" s="21">
        <v>1368215</v>
      </c>
      <c r="AD11" s="21">
        <v>1386093</v>
      </c>
      <c r="AE11" s="21">
        <v>1404205</v>
      </c>
      <c r="AF11" s="21">
        <v>1409913</v>
      </c>
      <c r="AG11" s="21">
        <v>1427177</v>
      </c>
      <c r="AH11" s="21">
        <v>1444653</v>
      </c>
      <c r="AI11" s="21">
        <v>1479049</v>
      </c>
      <c r="AJ11" s="21">
        <v>1498375</v>
      </c>
      <c r="AK11" s="2"/>
      <c r="AL11" s="4">
        <f t="shared" si="1"/>
        <v>37802170</v>
      </c>
      <c r="AM11" s="5">
        <v>0.88</v>
      </c>
    </row>
    <row r="12" spans="1:39" ht="15.75">
      <c r="A12" s="15" t="s">
        <v>40</v>
      </c>
      <c r="B12" s="26">
        <v>2.3509999999999998E-3</v>
      </c>
      <c r="C12" s="26">
        <v>7.8299999999999995E-4</v>
      </c>
      <c r="D12" s="26">
        <v>3.1340000000000001E-3</v>
      </c>
      <c r="E12" s="27">
        <v>14.24</v>
      </c>
      <c r="F12" s="21">
        <v>34109836</v>
      </c>
      <c r="G12" s="21">
        <v>34693054</v>
      </c>
      <c r="H12" s="21">
        <v>35286244</v>
      </c>
      <c r="I12" s="21">
        <v>35889577</v>
      </c>
      <c r="J12" s="21">
        <v>36503226</v>
      </c>
      <c r="K12" s="21">
        <v>37127367</v>
      </c>
      <c r="L12" s="21">
        <v>37762179</v>
      </c>
      <c r="M12" s="21">
        <v>38407846</v>
      </c>
      <c r="N12" s="21">
        <v>39064553</v>
      </c>
      <c r="O12" s="21">
        <v>39732488</v>
      </c>
      <c r="P12" s="21">
        <v>41102815</v>
      </c>
      <c r="Q12" s="21">
        <v>41805601</v>
      </c>
      <c r="R12" s="21">
        <v>42520403</v>
      </c>
      <c r="S12" s="21">
        <v>43247427</v>
      </c>
      <c r="T12" s="21">
        <v>43986882</v>
      </c>
      <c r="U12" s="21">
        <v>44738980</v>
      </c>
      <c r="V12" s="21">
        <v>45395240</v>
      </c>
      <c r="W12" s="21">
        <v>46061127</v>
      </c>
      <c r="X12" s="21">
        <v>46736782</v>
      </c>
      <c r="Y12" s="21">
        <v>47422347</v>
      </c>
      <c r="Z12" s="21">
        <v>48117969</v>
      </c>
      <c r="AA12" s="21">
        <v>48823795</v>
      </c>
      <c r="AB12" s="21">
        <v>49539974</v>
      </c>
      <c r="AC12" s="21">
        <v>50266658</v>
      </c>
      <c r="AD12" s="21">
        <v>51004002</v>
      </c>
      <c r="AE12" s="21">
        <v>51752162</v>
      </c>
      <c r="AF12" s="21">
        <v>51988205</v>
      </c>
      <c r="AG12" s="21">
        <v>52702814</v>
      </c>
      <c r="AH12" s="21">
        <v>53427245</v>
      </c>
      <c r="AI12" s="21">
        <v>54856168</v>
      </c>
      <c r="AJ12" s="21">
        <v>55660834</v>
      </c>
      <c r="AK12" s="2"/>
      <c r="AL12" s="4">
        <f t="shared" si="1"/>
        <v>1379733800</v>
      </c>
      <c r="AM12" s="5">
        <v>0.75</v>
      </c>
    </row>
    <row r="13" spans="1:39" ht="15.75">
      <c r="A13" s="15" t="s">
        <v>41</v>
      </c>
      <c r="B13" s="26">
        <v>3.86E-4</v>
      </c>
      <c r="C13" s="26">
        <v>1.2899999999999999E-4</v>
      </c>
      <c r="D13" s="26">
        <v>5.1500000000000005E-4</v>
      </c>
      <c r="E13" s="27">
        <v>2.34</v>
      </c>
      <c r="F13" s="21">
        <v>5596910</v>
      </c>
      <c r="G13" s="21">
        <v>5695738</v>
      </c>
      <c r="H13" s="21">
        <v>5796311</v>
      </c>
      <c r="I13" s="21">
        <v>5898660</v>
      </c>
      <c r="J13" s="21">
        <v>6002816</v>
      </c>
      <c r="K13" s="21">
        <v>6108811</v>
      </c>
      <c r="L13" s="21">
        <v>6216678</v>
      </c>
      <c r="M13" s="21">
        <v>6326450</v>
      </c>
      <c r="N13" s="21">
        <v>6438160</v>
      </c>
      <c r="O13" s="21">
        <v>6551842</v>
      </c>
      <c r="P13" s="21">
        <v>6785265</v>
      </c>
      <c r="Q13" s="21">
        <v>6905076</v>
      </c>
      <c r="R13" s="21">
        <v>7027003</v>
      </c>
      <c r="S13" s="21">
        <v>7151083</v>
      </c>
      <c r="T13" s="21">
        <v>7277354</v>
      </c>
      <c r="U13" s="21">
        <v>7405855</v>
      </c>
      <c r="V13" s="21">
        <v>7506988</v>
      </c>
      <c r="W13" s="21">
        <v>7609501</v>
      </c>
      <c r="X13" s="21">
        <v>7713415</v>
      </c>
      <c r="Y13" s="21">
        <v>7818747</v>
      </c>
      <c r="Z13" s="21">
        <v>7925518</v>
      </c>
      <c r="AA13" s="21">
        <v>8033747</v>
      </c>
      <c r="AB13" s="21">
        <v>8143454</v>
      </c>
      <c r="AC13" s="21">
        <v>8254659</v>
      </c>
      <c r="AD13" s="21">
        <v>8367383</v>
      </c>
      <c r="AE13" s="21">
        <v>8481646</v>
      </c>
      <c r="AF13" s="21">
        <v>8517672</v>
      </c>
      <c r="AG13" s="21">
        <v>8626672</v>
      </c>
      <c r="AH13" s="21">
        <v>8737066</v>
      </c>
      <c r="AI13" s="21">
        <v>8954516</v>
      </c>
      <c r="AJ13" s="21">
        <v>9076797</v>
      </c>
      <c r="AK13" s="2"/>
      <c r="AL13" s="4">
        <f t="shared" si="1"/>
        <v>226951793</v>
      </c>
      <c r="AM13" s="5">
        <v>0.75</v>
      </c>
    </row>
    <row r="14" spans="1:39" ht="15.75">
      <c r="A14" s="15" t="s">
        <v>42</v>
      </c>
      <c r="B14" s="26">
        <v>1.73E-3</v>
      </c>
      <c r="C14" s="26">
        <v>4.3300000000000001E-4</v>
      </c>
      <c r="D14" s="26">
        <v>2.163E-3</v>
      </c>
      <c r="E14" s="27">
        <v>9.83</v>
      </c>
      <c r="F14" s="21">
        <v>23257588</v>
      </c>
      <c r="G14" s="21">
        <v>23670194</v>
      </c>
      <c r="H14" s="21">
        <v>24090120</v>
      </c>
      <c r="I14" s="21">
        <v>24517495</v>
      </c>
      <c r="J14" s="21">
        <v>24952453</v>
      </c>
      <c r="K14" s="21">
        <v>25395127</v>
      </c>
      <c r="L14" s="21">
        <v>25845654</v>
      </c>
      <c r="M14" s="21">
        <v>26304174</v>
      </c>
      <c r="N14" s="21">
        <v>26770829</v>
      </c>
      <c r="O14" s="21">
        <v>27245762</v>
      </c>
      <c r="P14" s="21">
        <v>28221055</v>
      </c>
      <c r="Q14" s="21">
        <v>28721716</v>
      </c>
      <c r="R14" s="21">
        <v>29231260</v>
      </c>
      <c r="S14" s="21">
        <v>29749843</v>
      </c>
      <c r="T14" s="21">
        <v>30277626</v>
      </c>
      <c r="U14" s="21">
        <v>30814772</v>
      </c>
      <c r="V14" s="21">
        <v>31297318</v>
      </c>
      <c r="W14" s="21">
        <v>31787421</v>
      </c>
      <c r="X14" s="21">
        <v>32285198</v>
      </c>
      <c r="Y14" s="21">
        <v>32790770</v>
      </c>
      <c r="Z14" s="21">
        <v>33304260</v>
      </c>
      <c r="AA14" s="21">
        <v>33825790</v>
      </c>
      <c r="AB14" s="21">
        <v>34355488</v>
      </c>
      <c r="AC14" s="21">
        <v>34893480</v>
      </c>
      <c r="AD14" s="21">
        <v>35439897</v>
      </c>
      <c r="AE14" s="21">
        <v>35994870</v>
      </c>
      <c r="AF14" s="21">
        <v>36170075</v>
      </c>
      <c r="AG14" s="21">
        <v>36700824</v>
      </c>
      <c r="AH14" s="21">
        <v>37239361</v>
      </c>
      <c r="AI14" s="21">
        <v>38303043</v>
      </c>
      <c r="AJ14" s="21">
        <v>38902852</v>
      </c>
      <c r="AK14" s="2"/>
      <c r="AL14" s="4">
        <f t="shared" si="1"/>
        <v>952356315</v>
      </c>
      <c r="AM14" s="5">
        <v>0.8</v>
      </c>
    </row>
    <row r="15" spans="1:39" ht="15.75">
      <c r="A15" s="15" t="s">
        <v>43</v>
      </c>
      <c r="B15" s="26">
        <v>2.5099999999999998E-4</v>
      </c>
      <c r="C15" s="26">
        <v>6.3E-5</v>
      </c>
      <c r="D15" s="26">
        <v>3.1399999999999999E-4</v>
      </c>
      <c r="E15" s="27">
        <v>1.43</v>
      </c>
      <c r="F15" s="21">
        <v>3360076</v>
      </c>
      <c r="G15" s="21">
        <v>3420764</v>
      </c>
      <c r="H15" s="21">
        <v>3482549</v>
      </c>
      <c r="I15" s="21">
        <v>3545449</v>
      </c>
      <c r="J15" s="21">
        <v>3609486</v>
      </c>
      <c r="K15" s="21">
        <v>3674679</v>
      </c>
      <c r="L15" s="21">
        <v>3741050</v>
      </c>
      <c r="M15" s="21">
        <v>3808619</v>
      </c>
      <c r="N15" s="21">
        <v>3877409</v>
      </c>
      <c r="O15" s="21">
        <v>3947441</v>
      </c>
      <c r="P15" s="21">
        <v>4091323</v>
      </c>
      <c r="Q15" s="21">
        <v>4165219</v>
      </c>
      <c r="R15" s="21">
        <v>4240450</v>
      </c>
      <c r="S15" s="21">
        <v>4317039</v>
      </c>
      <c r="T15" s="21">
        <v>4395012</v>
      </c>
      <c r="U15" s="21">
        <v>4474393</v>
      </c>
      <c r="V15" s="21">
        <v>4545297</v>
      </c>
      <c r="W15" s="21">
        <v>4617326</v>
      </c>
      <c r="X15" s="21">
        <v>4690495</v>
      </c>
      <c r="Y15" s="21">
        <v>4764824</v>
      </c>
      <c r="Z15" s="21">
        <v>4840331</v>
      </c>
      <c r="AA15" s="21">
        <v>4917034</v>
      </c>
      <c r="AB15" s="21">
        <v>4994953</v>
      </c>
      <c r="AC15" s="21">
        <v>5074107</v>
      </c>
      <c r="AD15" s="21">
        <v>5154515</v>
      </c>
      <c r="AE15" s="21">
        <v>5236197</v>
      </c>
      <c r="AF15" s="21">
        <v>5261987</v>
      </c>
      <c r="AG15" s="21">
        <v>5340122</v>
      </c>
      <c r="AH15" s="21">
        <v>5419418</v>
      </c>
      <c r="AI15" s="21">
        <v>5576076</v>
      </c>
      <c r="AJ15" s="21">
        <v>5664439</v>
      </c>
      <c r="AK15" s="2"/>
      <c r="AL15" s="4">
        <f t="shared" si="1"/>
        <v>138248079</v>
      </c>
      <c r="AM15" s="5">
        <v>0.8</v>
      </c>
    </row>
    <row r="16" spans="1:39" ht="15.75">
      <c r="A16" s="15" t="s">
        <v>44</v>
      </c>
      <c r="B16" s="26">
        <v>6.0800000000000003E-4</v>
      </c>
      <c r="C16" s="26">
        <v>3.28E-4</v>
      </c>
      <c r="D16" s="26">
        <v>9.3599999999999998E-4</v>
      </c>
      <c r="E16" s="27">
        <v>4.25</v>
      </c>
      <c r="F16" s="21">
        <v>13291792</v>
      </c>
      <c r="G16" s="21">
        <v>13291792</v>
      </c>
      <c r="H16" s="21">
        <v>13291792</v>
      </c>
      <c r="I16" s="21">
        <v>13291792</v>
      </c>
      <c r="J16" s="21">
        <v>13291792</v>
      </c>
      <c r="K16" s="21">
        <v>13291792</v>
      </c>
      <c r="L16" s="21">
        <v>13291792</v>
      </c>
      <c r="M16" s="21">
        <v>13291792</v>
      </c>
      <c r="N16" s="21">
        <v>13291792</v>
      </c>
      <c r="O16" s="21">
        <v>13291792</v>
      </c>
      <c r="P16" s="21">
        <v>13291792</v>
      </c>
      <c r="Q16" s="21">
        <v>13291792</v>
      </c>
      <c r="R16" s="21">
        <v>13291792</v>
      </c>
      <c r="S16" s="21">
        <v>13291792</v>
      </c>
      <c r="T16" s="21">
        <v>13291792</v>
      </c>
      <c r="U16" s="21">
        <v>13291792</v>
      </c>
      <c r="V16" s="21">
        <v>13291792</v>
      </c>
      <c r="W16" s="21">
        <v>13291792</v>
      </c>
      <c r="X16" s="21">
        <v>13291792</v>
      </c>
      <c r="Y16" s="21">
        <v>13291792</v>
      </c>
      <c r="Z16" s="21">
        <v>13291792</v>
      </c>
      <c r="AA16" s="21">
        <v>13291792</v>
      </c>
      <c r="AB16" s="21">
        <v>13291792</v>
      </c>
      <c r="AC16" s="21">
        <v>13291792</v>
      </c>
      <c r="AD16" s="21">
        <v>13291792</v>
      </c>
      <c r="AE16" s="21">
        <v>13291792</v>
      </c>
      <c r="AF16" s="21">
        <v>13291792</v>
      </c>
      <c r="AG16" s="21">
        <v>13291792</v>
      </c>
      <c r="AH16" s="21">
        <v>13291792</v>
      </c>
      <c r="AI16" s="21">
        <v>13291792</v>
      </c>
      <c r="AJ16" s="21">
        <v>13291792</v>
      </c>
      <c r="AK16" s="2"/>
      <c r="AL16" s="4">
        <f t="shared" si="1"/>
        <v>412045552</v>
      </c>
      <c r="AM16" s="5">
        <v>0.65</v>
      </c>
    </row>
    <row r="17" spans="1:39" ht="15.75">
      <c r="A17" s="15" t="s">
        <v>45</v>
      </c>
      <c r="B17" s="26">
        <v>2.114E-3</v>
      </c>
      <c r="C17" s="26">
        <v>4.64E-4</v>
      </c>
      <c r="D17" s="26">
        <v>2.578E-3</v>
      </c>
      <c r="E17" s="27">
        <v>11.72</v>
      </c>
      <c r="F17" s="21">
        <v>36615615</v>
      </c>
      <c r="G17" s="21">
        <v>36615615</v>
      </c>
      <c r="H17" s="21">
        <v>36615615</v>
      </c>
      <c r="I17" s="21">
        <v>36615615</v>
      </c>
      <c r="J17" s="21">
        <v>36615615</v>
      </c>
      <c r="K17" s="21">
        <v>36615615</v>
      </c>
      <c r="L17" s="21">
        <v>36615615</v>
      </c>
      <c r="M17" s="21">
        <v>36615615</v>
      </c>
      <c r="N17" s="21">
        <v>36615615</v>
      </c>
      <c r="O17" s="21">
        <v>36615615</v>
      </c>
      <c r="P17" s="21">
        <v>36615615</v>
      </c>
      <c r="Q17" s="21">
        <v>36615615</v>
      </c>
      <c r="R17" s="21">
        <v>36615615</v>
      </c>
      <c r="S17" s="21">
        <v>36615615</v>
      </c>
      <c r="T17" s="21">
        <v>36615615</v>
      </c>
      <c r="U17" s="21">
        <v>36615615</v>
      </c>
      <c r="V17" s="21">
        <v>36615615</v>
      </c>
      <c r="W17" s="21">
        <v>36615615</v>
      </c>
      <c r="X17" s="21">
        <v>36615615</v>
      </c>
      <c r="Y17" s="21">
        <v>36615615</v>
      </c>
      <c r="Z17" s="21">
        <v>36615615</v>
      </c>
      <c r="AA17" s="21">
        <v>36615615</v>
      </c>
      <c r="AB17" s="21">
        <v>36615615</v>
      </c>
      <c r="AC17" s="21">
        <v>36615615</v>
      </c>
      <c r="AD17" s="21">
        <v>36615615</v>
      </c>
      <c r="AE17" s="21">
        <v>36615615</v>
      </c>
      <c r="AF17" s="21">
        <v>36615615</v>
      </c>
      <c r="AG17" s="21">
        <v>36615615</v>
      </c>
      <c r="AH17" s="21">
        <v>36615615</v>
      </c>
      <c r="AI17" s="21">
        <v>36615615</v>
      </c>
      <c r="AJ17" s="21">
        <v>36615615</v>
      </c>
      <c r="AK17" s="2"/>
      <c r="AL17" s="4">
        <f t="shared" si="1"/>
        <v>1135084065</v>
      </c>
      <c r="AM17" s="5">
        <v>0.82</v>
      </c>
    </row>
    <row r="18" spans="1:39" ht="15.75">
      <c r="A18" s="15" t="s">
        <v>46</v>
      </c>
      <c r="B18" s="26">
        <v>0</v>
      </c>
      <c r="C18" s="26">
        <v>9.5200000000000005E-4</v>
      </c>
      <c r="D18" s="26">
        <v>9.5200000000000005E-4</v>
      </c>
      <c r="E18" s="27">
        <v>4.33</v>
      </c>
      <c r="F18" s="21">
        <v>13515000</v>
      </c>
      <c r="G18" s="21">
        <v>13515000</v>
      </c>
      <c r="H18" s="21">
        <v>13515000</v>
      </c>
      <c r="I18" s="21">
        <v>13515000</v>
      </c>
      <c r="J18" s="21">
        <v>13515000</v>
      </c>
      <c r="K18" s="21">
        <v>13515000</v>
      </c>
      <c r="L18" s="21">
        <v>13515000</v>
      </c>
      <c r="M18" s="21">
        <v>13515000</v>
      </c>
      <c r="N18" s="21">
        <v>13515000</v>
      </c>
      <c r="O18" s="21">
        <v>13515000</v>
      </c>
      <c r="P18" s="21">
        <v>13515000</v>
      </c>
      <c r="Q18" s="21">
        <v>13515000</v>
      </c>
      <c r="R18" s="21">
        <v>13515000</v>
      </c>
      <c r="S18" s="21">
        <v>13515000</v>
      </c>
      <c r="T18" s="21">
        <v>13515000</v>
      </c>
      <c r="U18" s="21">
        <v>13515000</v>
      </c>
      <c r="V18" s="21">
        <v>13515000</v>
      </c>
      <c r="W18" s="21">
        <v>13515000</v>
      </c>
      <c r="X18" s="21">
        <v>13515000</v>
      </c>
      <c r="Y18" s="21">
        <v>13515000</v>
      </c>
      <c r="Z18" s="21">
        <v>13515000</v>
      </c>
      <c r="AA18" s="21">
        <v>13515000</v>
      </c>
      <c r="AB18" s="21">
        <v>13515000</v>
      </c>
      <c r="AC18" s="21">
        <v>13515000</v>
      </c>
      <c r="AD18" s="21">
        <v>13515000</v>
      </c>
      <c r="AE18" s="21">
        <v>13515000</v>
      </c>
      <c r="AF18" s="21">
        <v>13515000</v>
      </c>
      <c r="AG18" s="21">
        <v>13515000</v>
      </c>
      <c r="AH18" s="21">
        <v>13515000</v>
      </c>
      <c r="AI18" s="21">
        <v>13515000</v>
      </c>
      <c r="AJ18" s="21">
        <v>13515000</v>
      </c>
      <c r="AK18" s="2"/>
      <c r="AL18" s="6">
        <f t="shared" si="1"/>
        <v>418965000</v>
      </c>
      <c r="AM18" s="7">
        <v>0</v>
      </c>
    </row>
    <row r="19" spans="1:39" ht="15.75">
      <c r="A19" s="15" t="s">
        <v>47</v>
      </c>
      <c r="B19" s="26">
        <v>0</v>
      </c>
      <c r="C19" s="26">
        <v>4.37E-4</v>
      </c>
      <c r="D19" s="26">
        <v>4.37E-4</v>
      </c>
      <c r="E19" s="27">
        <v>1.99</v>
      </c>
      <c r="F19" s="21">
        <v>6206000</v>
      </c>
      <c r="G19" s="21">
        <v>6206000</v>
      </c>
      <c r="H19" s="21">
        <v>6206000</v>
      </c>
      <c r="I19" s="21">
        <v>6206000</v>
      </c>
      <c r="J19" s="21">
        <v>6206000</v>
      </c>
      <c r="K19" s="21">
        <v>6206000</v>
      </c>
      <c r="L19" s="21">
        <v>6206000</v>
      </c>
      <c r="M19" s="21">
        <v>6206000</v>
      </c>
      <c r="N19" s="21">
        <v>6206000</v>
      </c>
      <c r="O19" s="21">
        <v>6206000</v>
      </c>
      <c r="P19" s="21">
        <v>6206000</v>
      </c>
      <c r="Q19" s="21">
        <v>6206000</v>
      </c>
      <c r="R19" s="21">
        <v>6206000</v>
      </c>
      <c r="S19" s="21">
        <v>6206000</v>
      </c>
      <c r="T19" s="21">
        <v>6206000</v>
      </c>
      <c r="U19" s="21">
        <v>6206000</v>
      </c>
      <c r="V19" s="21">
        <v>6206000</v>
      </c>
      <c r="W19" s="21">
        <v>6206000</v>
      </c>
      <c r="X19" s="21">
        <v>6206000</v>
      </c>
      <c r="Y19" s="21">
        <v>6206000</v>
      </c>
      <c r="Z19" s="21">
        <v>6206000</v>
      </c>
      <c r="AA19" s="21">
        <v>6206000</v>
      </c>
      <c r="AB19" s="21">
        <v>6206000</v>
      </c>
      <c r="AC19" s="21">
        <v>6206000</v>
      </c>
      <c r="AD19" s="21">
        <v>6206000</v>
      </c>
      <c r="AE19" s="21">
        <v>6206000</v>
      </c>
      <c r="AF19" s="21">
        <v>6206000</v>
      </c>
      <c r="AG19" s="21">
        <v>6206000</v>
      </c>
      <c r="AH19" s="21">
        <v>6206000</v>
      </c>
      <c r="AI19" s="21">
        <v>6206000</v>
      </c>
      <c r="AJ19" s="21">
        <v>6206000</v>
      </c>
      <c r="AK19" s="2"/>
      <c r="AL19" s="6">
        <f t="shared" si="1"/>
        <v>192386000</v>
      </c>
      <c r="AM19" s="7">
        <v>0</v>
      </c>
    </row>
    <row r="20" spans="1:39" ht="15.75">
      <c r="A20" s="15" t="s">
        <v>48</v>
      </c>
      <c r="B20" s="26">
        <v>0</v>
      </c>
      <c r="C20" s="26">
        <v>1.3300000000000001E-4</v>
      </c>
      <c r="D20" s="26">
        <v>1.3300000000000001E-4</v>
      </c>
      <c r="E20" s="27">
        <v>0.6</v>
      </c>
      <c r="F20" s="21">
        <v>1895000</v>
      </c>
      <c r="G20" s="21">
        <v>1895000</v>
      </c>
      <c r="H20" s="21">
        <v>1895000</v>
      </c>
      <c r="I20" s="21">
        <v>1895000</v>
      </c>
      <c r="J20" s="21">
        <v>1895000</v>
      </c>
      <c r="K20" s="21">
        <v>1895000</v>
      </c>
      <c r="L20" s="21">
        <v>1895000</v>
      </c>
      <c r="M20" s="21">
        <v>1895000</v>
      </c>
      <c r="N20" s="21">
        <v>1895000</v>
      </c>
      <c r="O20" s="21">
        <v>1895000</v>
      </c>
      <c r="P20" s="21">
        <v>1895000</v>
      </c>
      <c r="Q20" s="21">
        <v>1895000</v>
      </c>
      <c r="R20" s="21">
        <v>1895000</v>
      </c>
      <c r="S20" s="21">
        <v>1895000</v>
      </c>
      <c r="T20" s="21">
        <v>1895000</v>
      </c>
      <c r="U20" s="21">
        <v>1895000</v>
      </c>
      <c r="V20" s="21">
        <v>1895000</v>
      </c>
      <c r="W20" s="21">
        <v>1895000</v>
      </c>
      <c r="X20" s="21">
        <v>1895000</v>
      </c>
      <c r="Y20" s="21">
        <v>1895000</v>
      </c>
      <c r="Z20" s="21">
        <v>1895000</v>
      </c>
      <c r="AA20" s="21">
        <v>1895000</v>
      </c>
      <c r="AB20" s="21">
        <v>1895000</v>
      </c>
      <c r="AC20" s="21">
        <v>1895000</v>
      </c>
      <c r="AD20" s="21">
        <v>1895000</v>
      </c>
      <c r="AE20" s="21">
        <v>1895000</v>
      </c>
      <c r="AF20" s="21">
        <v>1895000</v>
      </c>
      <c r="AG20" s="21">
        <v>1895000</v>
      </c>
      <c r="AH20" s="21">
        <v>1895000</v>
      </c>
      <c r="AI20" s="21">
        <v>1895000</v>
      </c>
      <c r="AJ20" s="21">
        <v>1895000</v>
      </c>
      <c r="AK20" s="2"/>
      <c r="AL20" s="6">
        <f t="shared" si="1"/>
        <v>58745000</v>
      </c>
      <c r="AM20" s="7">
        <v>0</v>
      </c>
    </row>
    <row r="21" spans="1:39" ht="16.5" thickBot="1">
      <c r="A21" s="22" t="s">
        <v>49</v>
      </c>
      <c r="B21" s="26">
        <v>0</v>
      </c>
      <c r="C21" s="26">
        <v>3.0800000000000001E-4</v>
      </c>
      <c r="D21" s="26">
        <v>3.0800000000000001E-4</v>
      </c>
      <c r="E21" s="28">
        <v>1.4</v>
      </c>
      <c r="F21" s="21">
        <v>4377000</v>
      </c>
      <c r="G21" s="23">
        <v>4377000</v>
      </c>
      <c r="H21" s="23">
        <v>4377000</v>
      </c>
      <c r="I21" s="21">
        <v>4377000</v>
      </c>
      <c r="J21" s="21">
        <v>4377000</v>
      </c>
      <c r="K21" s="23">
        <v>4377000</v>
      </c>
      <c r="L21" s="23">
        <v>4377000</v>
      </c>
      <c r="M21" s="23">
        <v>4377000</v>
      </c>
      <c r="N21" s="23">
        <v>4377000</v>
      </c>
      <c r="O21" s="23">
        <v>4377000</v>
      </c>
      <c r="P21" s="23">
        <v>4377000</v>
      </c>
      <c r="Q21" s="23">
        <v>4377000</v>
      </c>
      <c r="R21" s="23">
        <v>4377000</v>
      </c>
      <c r="S21" s="23">
        <v>4377000</v>
      </c>
      <c r="T21" s="23">
        <v>4377000</v>
      </c>
      <c r="U21" s="21">
        <v>4377000</v>
      </c>
      <c r="V21" s="23">
        <v>4377000</v>
      </c>
      <c r="W21" s="23">
        <v>4377000</v>
      </c>
      <c r="X21" s="23">
        <v>4377000</v>
      </c>
      <c r="Y21" s="23">
        <v>4377000</v>
      </c>
      <c r="Z21" s="23">
        <v>4377000</v>
      </c>
      <c r="AA21" s="23">
        <v>4377000</v>
      </c>
      <c r="AB21" s="23">
        <v>4377000</v>
      </c>
      <c r="AC21" s="23">
        <v>4377000</v>
      </c>
      <c r="AD21" s="23">
        <v>4377000</v>
      </c>
      <c r="AE21" s="23">
        <v>4377000</v>
      </c>
      <c r="AF21" s="23">
        <v>4377000</v>
      </c>
      <c r="AG21" s="23">
        <v>4377000</v>
      </c>
      <c r="AH21" s="23">
        <v>4377000</v>
      </c>
      <c r="AI21" s="23">
        <v>4377000</v>
      </c>
      <c r="AJ21" s="21">
        <v>4377000</v>
      </c>
      <c r="AK21" s="2"/>
      <c r="AL21" s="6">
        <f t="shared" si="1"/>
        <v>135687000</v>
      </c>
      <c r="AM21" s="7">
        <v>0</v>
      </c>
    </row>
    <row r="22" spans="1:39" ht="15.75">
      <c r="A22" s="29" t="s">
        <v>50</v>
      </c>
      <c r="B22" s="30">
        <v>1.6917999999999999E-2</v>
      </c>
      <c r="C22" s="30">
        <v>5.0850000000000001E-3</v>
      </c>
      <c r="D22" s="30">
        <v>2.2003000000000002E-2</v>
      </c>
      <c r="E22" s="31">
        <v>100</v>
      </c>
      <c r="F22" s="32">
        <v>256655277</v>
      </c>
      <c r="G22" s="32">
        <v>259774222</v>
      </c>
      <c r="H22" s="32">
        <v>262947004</v>
      </c>
      <c r="I22" s="32">
        <v>266174547</v>
      </c>
      <c r="J22" s="32">
        <v>269457802</v>
      </c>
      <c r="K22" s="32">
        <v>272797726</v>
      </c>
      <c r="L22" s="32">
        <v>276195301</v>
      </c>
      <c r="M22" s="32">
        <v>279651522</v>
      </c>
      <c r="N22" s="32">
        <v>283167401</v>
      </c>
      <c r="O22" s="32">
        <v>286743966</v>
      </c>
      <c r="P22" s="32">
        <v>294083372</v>
      </c>
      <c r="Q22" s="32">
        <v>297848362</v>
      </c>
      <c r="R22" s="32">
        <v>301678341</v>
      </c>
      <c r="S22" s="32">
        <v>305574431</v>
      </c>
      <c r="T22" s="32">
        <v>309537775</v>
      </c>
      <c r="U22" s="32">
        <v>313569532</v>
      </c>
      <c r="V22" s="32">
        <v>317118878</v>
      </c>
      <c r="W22" s="32">
        <v>320721562</v>
      </c>
      <c r="X22" s="32">
        <v>324378389</v>
      </c>
      <c r="Y22" s="32">
        <v>328090173</v>
      </c>
      <c r="Z22" s="32">
        <v>331857750</v>
      </c>
      <c r="AA22" s="32">
        <v>335681957</v>
      </c>
      <c r="AB22" s="32">
        <v>339563652</v>
      </c>
      <c r="AC22" s="32">
        <v>343503703</v>
      </c>
      <c r="AD22" s="32">
        <v>347502993</v>
      </c>
      <c r="AE22" s="32">
        <v>351562413</v>
      </c>
      <c r="AF22" s="32">
        <v>352843457</v>
      </c>
      <c r="AG22" s="32">
        <v>356722637</v>
      </c>
      <c r="AH22" s="32">
        <v>360656479</v>
      </c>
      <c r="AI22" s="32">
        <v>368419797</v>
      </c>
      <c r="AJ22" s="32">
        <v>372793786</v>
      </c>
      <c r="AK22" s="2"/>
      <c r="AL22" s="4">
        <f>SUM(AL9:AL21)</f>
        <v>9687274207</v>
      </c>
      <c r="AM22" s="2"/>
    </row>
    <row r="23" spans="1:39" ht="15.75">
      <c r="A23" s="37" t="s">
        <v>51</v>
      </c>
      <c r="B23" s="38"/>
      <c r="C23" s="38"/>
      <c r="D23" s="38"/>
      <c r="E23" s="38"/>
      <c r="F23" s="39">
        <v>2.3616000000000002E-2</v>
      </c>
      <c r="G23" s="39">
        <v>2.3486E-2</v>
      </c>
      <c r="H23" s="39">
        <v>2.3356999999999999E-2</v>
      </c>
      <c r="I23" s="39">
        <v>2.2824000000000001E-2</v>
      </c>
      <c r="J23" s="39">
        <v>2.3517E-2</v>
      </c>
      <c r="K23" s="39">
        <v>2.2983E-2</v>
      </c>
      <c r="L23" s="39">
        <v>2.2863000000000001E-2</v>
      </c>
      <c r="M23" s="39">
        <v>2.2744E-2</v>
      </c>
      <c r="N23" s="39">
        <v>2.2627999999999999E-2</v>
      </c>
      <c r="O23" s="39">
        <v>2.2512999999999998E-2</v>
      </c>
      <c r="P23" s="39">
        <v>2.2289E-2</v>
      </c>
      <c r="Q23" s="39">
        <v>2.2179999999999998E-2</v>
      </c>
      <c r="R23" s="39">
        <v>2.2072999999999999E-2</v>
      </c>
      <c r="S23" s="39">
        <v>2.1967E-2</v>
      </c>
      <c r="T23" s="39">
        <v>2.1863E-2</v>
      </c>
      <c r="U23" s="39">
        <v>2.1760999999999999E-2</v>
      </c>
      <c r="V23" s="39">
        <v>2.1722999999999999E-2</v>
      </c>
      <c r="W23" s="39">
        <v>2.1686E-2</v>
      </c>
      <c r="X23" s="39">
        <v>2.1649999999999999E-2</v>
      </c>
      <c r="Y23" s="39">
        <v>2.1614999999999999E-2</v>
      </c>
      <c r="Z23" s="39">
        <v>2.1580999999999999E-2</v>
      </c>
      <c r="AA23" s="39">
        <v>2.1548000000000001E-2</v>
      </c>
      <c r="AB23" s="39">
        <v>2.1516E-2</v>
      </c>
      <c r="AC23" s="39">
        <v>2.1485000000000001E-2</v>
      </c>
      <c r="AD23" s="39">
        <v>2.1454000000000001E-2</v>
      </c>
      <c r="AE23" s="39">
        <v>2.1425E-2</v>
      </c>
      <c r="AF23" s="39">
        <v>2.1416000000000001E-2</v>
      </c>
      <c r="AG23" s="39">
        <v>2.1388999999999998E-2</v>
      </c>
      <c r="AH23" s="39">
        <v>2.1363E-2</v>
      </c>
      <c r="AI23" s="39">
        <v>2.1315000000000001E-2</v>
      </c>
      <c r="AJ23" s="39">
        <v>2.129E-2</v>
      </c>
      <c r="AK23" s="2"/>
      <c r="AL23" s="8">
        <f>+AL22/AL6/1000</f>
        <v>2.2002338530045316E-2</v>
      </c>
      <c r="AM23" s="2"/>
    </row>
    <row r="24" spans="1:39" ht="15.75">
      <c r="A24" s="14" t="s">
        <v>53</v>
      </c>
      <c r="B24" s="22"/>
      <c r="C24" s="22"/>
      <c r="D24" s="22"/>
      <c r="E24" s="22"/>
      <c r="F24" s="33">
        <f>+B22</f>
        <v>1.6917999999999999E-2</v>
      </c>
      <c r="G24" s="33">
        <f>+F24</f>
        <v>1.6917999999999999E-2</v>
      </c>
      <c r="H24" s="33">
        <f t="shared" ref="H24:AJ24" si="2">+G24</f>
        <v>1.6917999999999999E-2</v>
      </c>
      <c r="I24" s="33">
        <f t="shared" si="2"/>
        <v>1.6917999999999999E-2</v>
      </c>
      <c r="J24" s="33">
        <f t="shared" si="2"/>
        <v>1.6917999999999999E-2</v>
      </c>
      <c r="K24" s="33">
        <f t="shared" si="2"/>
        <v>1.6917999999999999E-2</v>
      </c>
      <c r="L24" s="33">
        <f t="shared" si="2"/>
        <v>1.6917999999999999E-2</v>
      </c>
      <c r="M24" s="33">
        <f t="shared" si="2"/>
        <v>1.6917999999999999E-2</v>
      </c>
      <c r="N24" s="33">
        <f t="shared" si="2"/>
        <v>1.6917999999999999E-2</v>
      </c>
      <c r="O24" s="33">
        <f t="shared" si="2"/>
        <v>1.6917999999999999E-2</v>
      </c>
      <c r="P24" s="33">
        <f t="shared" si="2"/>
        <v>1.6917999999999999E-2</v>
      </c>
      <c r="Q24" s="33">
        <f t="shared" si="2"/>
        <v>1.6917999999999999E-2</v>
      </c>
      <c r="R24" s="33">
        <f t="shared" si="2"/>
        <v>1.6917999999999999E-2</v>
      </c>
      <c r="S24" s="33">
        <f t="shared" si="2"/>
        <v>1.6917999999999999E-2</v>
      </c>
      <c r="T24" s="33">
        <f t="shared" si="2"/>
        <v>1.6917999999999999E-2</v>
      </c>
      <c r="U24" s="33">
        <f t="shared" si="2"/>
        <v>1.6917999999999999E-2</v>
      </c>
      <c r="V24" s="33">
        <f t="shared" si="2"/>
        <v>1.6917999999999999E-2</v>
      </c>
      <c r="W24" s="33">
        <f t="shared" si="2"/>
        <v>1.6917999999999999E-2</v>
      </c>
      <c r="X24" s="33">
        <f t="shared" si="2"/>
        <v>1.6917999999999999E-2</v>
      </c>
      <c r="Y24" s="33">
        <f t="shared" si="2"/>
        <v>1.6917999999999999E-2</v>
      </c>
      <c r="Z24" s="33">
        <f t="shared" si="2"/>
        <v>1.6917999999999999E-2</v>
      </c>
      <c r="AA24" s="33">
        <f t="shared" si="2"/>
        <v>1.6917999999999999E-2</v>
      </c>
      <c r="AB24" s="33">
        <f t="shared" si="2"/>
        <v>1.6917999999999999E-2</v>
      </c>
      <c r="AC24" s="33">
        <f t="shared" si="2"/>
        <v>1.6917999999999999E-2</v>
      </c>
      <c r="AD24" s="33">
        <f t="shared" si="2"/>
        <v>1.6917999999999999E-2</v>
      </c>
      <c r="AE24" s="33">
        <f t="shared" si="2"/>
        <v>1.6917999999999999E-2</v>
      </c>
      <c r="AF24" s="33">
        <f t="shared" si="2"/>
        <v>1.6917999999999999E-2</v>
      </c>
      <c r="AG24" s="33">
        <f t="shared" si="2"/>
        <v>1.6917999999999999E-2</v>
      </c>
      <c r="AH24" s="33">
        <f t="shared" si="2"/>
        <v>1.6917999999999999E-2</v>
      </c>
      <c r="AI24" s="33">
        <f t="shared" si="2"/>
        <v>1.6917999999999999E-2</v>
      </c>
      <c r="AJ24" s="33">
        <f t="shared" si="2"/>
        <v>1.6917999999999999E-2</v>
      </c>
      <c r="AK24" s="2"/>
      <c r="AL24" s="8"/>
      <c r="AM24" s="2"/>
    </row>
    <row r="25" spans="1:39" ht="16.5" thickBot="1">
      <c r="A25" s="34" t="s">
        <v>54</v>
      </c>
      <c r="B25" s="19"/>
      <c r="C25" s="19"/>
      <c r="D25" s="19"/>
      <c r="E25" s="19"/>
      <c r="F25" s="35">
        <f>+F23-F24</f>
        <v>6.6980000000000026E-3</v>
      </c>
      <c r="G25" s="35">
        <f>+G23-G24</f>
        <v>6.5680000000000009E-3</v>
      </c>
      <c r="H25" s="35">
        <f t="shared" ref="H25:AJ25" si="3">+H23-H24</f>
        <v>6.4390000000000003E-3</v>
      </c>
      <c r="I25" s="35">
        <f t="shared" si="3"/>
        <v>5.9060000000000015E-3</v>
      </c>
      <c r="J25" s="35">
        <f t="shared" si="3"/>
        <v>6.5990000000000007E-3</v>
      </c>
      <c r="K25" s="35">
        <f t="shared" si="3"/>
        <v>6.0650000000000009E-3</v>
      </c>
      <c r="L25" s="35">
        <f t="shared" si="3"/>
        <v>5.9450000000000024E-3</v>
      </c>
      <c r="M25" s="35">
        <f t="shared" si="3"/>
        <v>5.8260000000000013E-3</v>
      </c>
      <c r="N25" s="35">
        <f t="shared" si="3"/>
        <v>5.7099999999999998E-3</v>
      </c>
      <c r="O25" s="35">
        <f t="shared" si="3"/>
        <v>5.5949999999999993E-3</v>
      </c>
      <c r="P25" s="35">
        <f t="shared" si="3"/>
        <v>5.3710000000000008E-3</v>
      </c>
      <c r="Q25" s="35">
        <f t="shared" si="3"/>
        <v>5.2619999999999993E-3</v>
      </c>
      <c r="R25" s="35">
        <f t="shared" si="3"/>
        <v>5.1549999999999999E-3</v>
      </c>
      <c r="S25" s="35">
        <f t="shared" si="3"/>
        <v>5.0490000000000014E-3</v>
      </c>
      <c r="T25" s="35">
        <f t="shared" si="3"/>
        <v>4.9450000000000015E-3</v>
      </c>
      <c r="U25" s="35">
        <f t="shared" si="3"/>
        <v>4.8430000000000001E-3</v>
      </c>
      <c r="V25" s="35">
        <f t="shared" si="3"/>
        <v>4.8050000000000002E-3</v>
      </c>
      <c r="W25" s="35">
        <f t="shared" si="3"/>
        <v>4.7680000000000014E-3</v>
      </c>
      <c r="X25" s="35">
        <f t="shared" si="3"/>
        <v>4.7320000000000001E-3</v>
      </c>
      <c r="Y25" s="35">
        <f t="shared" si="3"/>
        <v>4.6969999999999998E-3</v>
      </c>
      <c r="Z25" s="35">
        <f t="shared" si="3"/>
        <v>4.6630000000000005E-3</v>
      </c>
      <c r="AA25" s="35">
        <f t="shared" si="3"/>
        <v>4.6300000000000022E-3</v>
      </c>
      <c r="AB25" s="35">
        <f t="shared" si="3"/>
        <v>4.5980000000000014E-3</v>
      </c>
      <c r="AC25" s="35">
        <f t="shared" si="3"/>
        <v>4.5670000000000016E-3</v>
      </c>
      <c r="AD25" s="35">
        <f t="shared" si="3"/>
        <v>4.5360000000000018E-3</v>
      </c>
      <c r="AE25" s="35">
        <f t="shared" si="3"/>
        <v>4.5070000000000006E-3</v>
      </c>
      <c r="AF25" s="35">
        <f t="shared" si="3"/>
        <v>4.498000000000002E-3</v>
      </c>
      <c r="AG25" s="35">
        <f t="shared" si="3"/>
        <v>4.4709999999999993E-3</v>
      </c>
      <c r="AH25" s="35">
        <f t="shared" si="3"/>
        <v>4.445000000000001E-3</v>
      </c>
      <c r="AI25" s="35">
        <f t="shared" si="3"/>
        <v>4.3970000000000016E-3</v>
      </c>
      <c r="AJ25" s="35">
        <f t="shared" si="3"/>
        <v>4.3720000000000009E-3</v>
      </c>
      <c r="AK25" s="2"/>
      <c r="AL25" s="8"/>
      <c r="AM25" s="2"/>
    </row>
    <row r="26" spans="1:39" ht="15.75">
      <c r="A26" s="15" t="s">
        <v>57</v>
      </c>
      <c r="B26" s="15"/>
      <c r="C26" s="15"/>
      <c r="D26" s="15"/>
      <c r="E26" s="15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"/>
      <c r="AL26" s="8"/>
      <c r="AM26" s="2"/>
    </row>
    <row r="27" spans="1:39">
      <c r="A27" s="10"/>
    </row>
    <row r="28" spans="1:39">
      <c r="A28" s="10"/>
    </row>
    <row r="30" spans="1:39">
      <c r="A30" s="1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0.5.41 Opex Corredor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2011-04-11T12:35:42Z</dcterms:created>
  <dcterms:modified xsi:type="dcterms:W3CDTF">2011-08-19T20:07:34Z</dcterms:modified>
</cp:coreProperties>
</file>